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91F9B485-7D0C-4974-9A3C-E88E0014F9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D115" i="1" l="1"/>
  <c r="D116" i="1"/>
  <c r="D134" i="1"/>
  <c r="J112" i="1"/>
  <c r="I112" i="1"/>
  <c r="G112" i="1"/>
  <c r="F112" i="1"/>
  <c r="D112" i="1"/>
  <c r="C112" i="1"/>
  <c r="J95" i="1"/>
  <c r="I95" i="1"/>
  <c r="G95" i="1"/>
  <c r="F95" i="1"/>
  <c r="D95" i="1"/>
  <c r="C95" i="1"/>
  <c r="J93" i="1"/>
  <c r="I93" i="1"/>
  <c r="G93" i="1"/>
  <c r="F93" i="1"/>
  <c r="D93" i="1"/>
  <c r="C93" i="1"/>
  <c r="J91" i="1"/>
  <c r="I91" i="1"/>
  <c r="G91" i="1"/>
  <c r="F91" i="1"/>
  <c r="D91" i="1"/>
  <c r="C91" i="1"/>
  <c r="J89" i="1"/>
  <c r="I89" i="1"/>
  <c r="G89" i="1"/>
  <c r="F89" i="1"/>
  <c r="D89" i="1"/>
  <c r="C89" i="1"/>
  <c r="J87" i="1"/>
  <c r="I87" i="1"/>
  <c r="G87" i="1"/>
  <c r="F87" i="1"/>
  <c r="D87" i="1"/>
  <c r="C87" i="1"/>
  <c r="J85" i="1"/>
  <c r="I85" i="1"/>
  <c r="G85" i="1"/>
  <c r="F85" i="1"/>
  <c r="D85" i="1"/>
  <c r="C85" i="1"/>
  <c r="J83" i="1"/>
  <c r="I83" i="1"/>
  <c r="G83" i="1"/>
  <c r="F83" i="1"/>
  <c r="D83" i="1"/>
  <c r="C83" i="1"/>
  <c r="J81" i="1"/>
  <c r="I81" i="1"/>
  <c r="G81" i="1"/>
  <c r="F81" i="1"/>
  <c r="D81" i="1"/>
  <c r="C81" i="1"/>
  <c r="J79" i="1"/>
  <c r="I79" i="1"/>
  <c r="G79" i="1"/>
  <c r="F79" i="1"/>
  <c r="D79" i="1"/>
  <c r="C79" i="1"/>
  <c r="J64" i="1"/>
  <c r="G64" i="1"/>
  <c r="J65" i="1"/>
  <c r="I65" i="1"/>
  <c r="I64" i="1" s="1"/>
  <c r="G65" i="1"/>
  <c r="F65" i="1"/>
  <c r="F64" i="1" s="1"/>
  <c r="D65" i="1"/>
  <c r="C65" i="1"/>
  <c r="C64" i="1" s="1"/>
  <c r="J60" i="1"/>
  <c r="I60" i="1"/>
  <c r="G60" i="1"/>
  <c r="F60" i="1"/>
  <c r="D60" i="1"/>
  <c r="C60" i="1"/>
  <c r="I56" i="1"/>
  <c r="K56" i="1" s="1"/>
  <c r="J50" i="1"/>
  <c r="I50" i="1"/>
  <c r="G50" i="1"/>
  <c r="F50" i="1"/>
  <c r="D50" i="1"/>
  <c r="C50" i="1"/>
  <c r="J47" i="1"/>
  <c r="I47" i="1"/>
  <c r="G47" i="1"/>
  <c r="F47" i="1"/>
  <c r="D47" i="1"/>
  <c r="C47" i="1"/>
  <c r="J44" i="1"/>
  <c r="I44" i="1"/>
  <c r="G44" i="1"/>
  <c r="F44" i="1"/>
  <c r="D44" i="1"/>
  <c r="C44" i="1"/>
  <c r="J42" i="1"/>
  <c r="I42" i="1"/>
  <c r="G42" i="1"/>
  <c r="F42" i="1"/>
  <c r="D42" i="1"/>
  <c r="C42" i="1"/>
  <c r="J39" i="1"/>
  <c r="I39" i="1"/>
  <c r="G39" i="1"/>
  <c r="F39" i="1"/>
  <c r="D39" i="1"/>
  <c r="C39" i="1"/>
  <c r="D140" i="1" l="1"/>
  <c r="E107" i="1" l="1"/>
  <c r="E105" i="1"/>
  <c r="E70" i="1"/>
  <c r="D69" i="1"/>
  <c r="D68" i="1" s="1"/>
  <c r="E36" i="1"/>
  <c r="D106" i="1"/>
  <c r="E106" i="1" s="1"/>
  <c r="D104" i="1"/>
  <c r="E104" i="1" s="1"/>
  <c r="D78" i="1"/>
  <c r="D101" i="1"/>
  <c r="D97" i="1"/>
  <c r="D71" i="1"/>
  <c r="D62" i="1"/>
  <c r="D59" i="1" s="1"/>
  <c r="D56" i="1"/>
  <c r="E56" i="1" s="1"/>
  <c r="F56" i="1" s="1"/>
  <c r="D46" i="1"/>
  <c r="D38" i="1"/>
  <c r="D35" i="1"/>
  <c r="E35" i="1" s="1"/>
  <c r="E68" i="1" l="1"/>
  <c r="D64" i="1"/>
  <c r="E69" i="1"/>
  <c r="D103" i="1"/>
  <c r="E103" i="1" s="1"/>
  <c r="D53" i="1"/>
  <c r="D52" i="1" s="1"/>
  <c r="D77" i="1" l="1"/>
  <c r="D30" i="1"/>
  <c r="D9" i="1"/>
  <c r="E18" i="1"/>
  <c r="E14" i="1"/>
  <c r="E12" i="1"/>
  <c r="K8" i="1" l="1"/>
  <c r="K9" i="1"/>
  <c r="K10" i="1"/>
  <c r="K11" i="1"/>
  <c r="K13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7" i="1"/>
  <c r="K38" i="1"/>
  <c r="K40" i="1"/>
  <c r="K41" i="1"/>
  <c r="K43" i="1"/>
  <c r="K42" i="1" s="1"/>
  <c r="K45" i="1"/>
  <c r="K44" i="1" s="1"/>
  <c r="K46" i="1"/>
  <c r="K48" i="1"/>
  <c r="K47" i="1" s="1"/>
  <c r="K49" i="1"/>
  <c r="K51" i="1"/>
  <c r="K50" i="1" s="1"/>
  <c r="K52" i="1"/>
  <c r="K53" i="1"/>
  <c r="K54" i="1"/>
  <c r="K55" i="1"/>
  <c r="K57" i="1"/>
  <c r="K58" i="1"/>
  <c r="K59" i="1"/>
  <c r="K61" i="1"/>
  <c r="K60" i="1" s="1"/>
  <c r="K66" i="1"/>
  <c r="K65" i="1" s="1"/>
  <c r="K64" i="1" s="1"/>
  <c r="K67" i="1"/>
  <c r="K71" i="1"/>
  <c r="K72" i="1"/>
  <c r="K73" i="1"/>
  <c r="K74" i="1"/>
  <c r="K75" i="1"/>
  <c r="K76" i="1"/>
  <c r="K77" i="1"/>
  <c r="K78" i="1"/>
  <c r="K80" i="1"/>
  <c r="K79" i="1" s="1"/>
  <c r="K82" i="1"/>
  <c r="K81" i="1" s="1"/>
  <c r="K84" i="1"/>
  <c r="K83" i="1" s="1"/>
  <c r="K86" i="1"/>
  <c r="K85" i="1" s="1"/>
  <c r="K88" i="1"/>
  <c r="K87" i="1" s="1"/>
  <c r="K90" i="1"/>
  <c r="K89" i="1" s="1"/>
  <c r="K92" i="1"/>
  <c r="K91" i="1" s="1"/>
  <c r="K94" i="1"/>
  <c r="K93" i="1" s="1"/>
  <c r="K96" i="1"/>
  <c r="K95" i="1" s="1"/>
  <c r="K97" i="1"/>
  <c r="K98" i="1"/>
  <c r="K99" i="1"/>
  <c r="K100" i="1"/>
  <c r="K101" i="1"/>
  <c r="K102" i="1"/>
  <c r="K108" i="1"/>
  <c r="K109" i="1"/>
  <c r="K110" i="1"/>
  <c r="K111" i="1"/>
  <c r="K113" i="1"/>
  <c r="K112" i="1" s="1"/>
  <c r="K114" i="1"/>
  <c r="K117" i="1"/>
  <c r="K118" i="1"/>
  <c r="K119" i="1"/>
  <c r="K121" i="1"/>
  <c r="K123" i="1"/>
  <c r="K124" i="1"/>
  <c r="K125" i="1"/>
  <c r="K126" i="1"/>
  <c r="K127" i="1"/>
  <c r="K128" i="1"/>
  <c r="K130" i="1"/>
  <c r="K131" i="1"/>
  <c r="K132" i="1"/>
  <c r="K133" i="1"/>
  <c r="K134" i="1"/>
  <c r="K135" i="1"/>
  <c r="K136" i="1"/>
  <c r="K137" i="1"/>
  <c r="K138" i="1"/>
  <c r="K139" i="1"/>
  <c r="K140" i="1"/>
  <c r="K7" i="1"/>
  <c r="H8" i="1"/>
  <c r="H9" i="1"/>
  <c r="H10" i="1"/>
  <c r="H11" i="1"/>
  <c r="H13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7" i="1"/>
  <c r="H38" i="1"/>
  <c r="H40" i="1"/>
  <c r="H41" i="1"/>
  <c r="H43" i="1"/>
  <c r="H42" i="1" s="1"/>
  <c r="H45" i="1"/>
  <c r="H44" i="1" s="1"/>
  <c r="H46" i="1"/>
  <c r="H48" i="1"/>
  <c r="H47" i="1" s="1"/>
  <c r="H49" i="1"/>
  <c r="H51" i="1"/>
  <c r="H50" i="1" s="1"/>
  <c r="H52" i="1"/>
  <c r="H53" i="1"/>
  <c r="H54" i="1"/>
  <c r="H55" i="1"/>
  <c r="H57" i="1"/>
  <c r="H58" i="1"/>
  <c r="H59" i="1"/>
  <c r="H61" i="1"/>
  <c r="H60" i="1" s="1"/>
  <c r="H66" i="1"/>
  <c r="H67" i="1"/>
  <c r="H71" i="1"/>
  <c r="H72" i="1"/>
  <c r="H73" i="1"/>
  <c r="H74" i="1"/>
  <c r="H75" i="1"/>
  <c r="H76" i="1"/>
  <c r="H77" i="1"/>
  <c r="H78" i="1"/>
  <c r="H80" i="1"/>
  <c r="H79" i="1" s="1"/>
  <c r="H82" i="1"/>
  <c r="H81" i="1" s="1"/>
  <c r="H84" i="1"/>
  <c r="H83" i="1" s="1"/>
  <c r="H86" i="1"/>
  <c r="H85" i="1" s="1"/>
  <c r="H88" i="1"/>
  <c r="H87" i="1" s="1"/>
  <c r="H90" i="1"/>
  <c r="H89" i="1" s="1"/>
  <c r="H92" i="1"/>
  <c r="H91" i="1" s="1"/>
  <c r="H94" i="1"/>
  <c r="H93" i="1" s="1"/>
  <c r="H96" i="1"/>
  <c r="H95" i="1" s="1"/>
  <c r="H97" i="1"/>
  <c r="H98" i="1"/>
  <c r="H99" i="1"/>
  <c r="H100" i="1"/>
  <c r="H101" i="1"/>
  <c r="H102" i="1"/>
  <c r="H108" i="1"/>
  <c r="H109" i="1"/>
  <c r="H110" i="1"/>
  <c r="H111" i="1"/>
  <c r="H113" i="1"/>
  <c r="H114" i="1"/>
  <c r="H117" i="1"/>
  <c r="H118" i="1"/>
  <c r="H119" i="1"/>
  <c r="H121" i="1"/>
  <c r="H123" i="1"/>
  <c r="H124" i="1"/>
  <c r="H125" i="1"/>
  <c r="H126" i="1"/>
  <c r="H127" i="1"/>
  <c r="H128" i="1"/>
  <c r="H130" i="1"/>
  <c r="H131" i="1"/>
  <c r="H132" i="1"/>
  <c r="H133" i="1"/>
  <c r="H134" i="1"/>
  <c r="H135" i="1"/>
  <c r="H136" i="1"/>
  <c r="H137" i="1"/>
  <c r="H138" i="1"/>
  <c r="H139" i="1"/>
  <c r="H140" i="1"/>
  <c r="H7" i="1"/>
  <c r="E8" i="1"/>
  <c r="E9" i="1"/>
  <c r="E10" i="1"/>
  <c r="E11" i="1"/>
  <c r="E13" i="1"/>
  <c r="E15" i="1"/>
  <c r="E16" i="1"/>
  <c r="E17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7" i="1"/>
  <c r="E38" i="1"/>
  <c r="E40" i="1"/>
  <c r="E41" i="1"/>
  <c r="E43" i="1"/>
  <c r="E42" i="1" s="1"/>
  <c r="E45" i="1"/>
  <c r="E44" i="1" s="1"/>
  <c r="E46" i="1"/>
  <c r="E48" i="1"/>
  <c r="E47" i="1" s="1"/>
  <c r="E49" i="1"/>
  <c r="E51" i="1"/>
  <c r="E50" i="1" s="1"/>
  <c r="E52" i="1"/>
  <c r="E53" i="1"/>
  <c r="E54" i="1"/>
  <c r="E55" i="1"/>
  <c r="E58" i="1"/>
  <c r="E59" i="1"/>
  <c r="E61" i="1"/>
  <c r="E60" i="1" s="1"/>
  <c r="E66" i="1"/>
  <c r="E67" i="1"/>
  <c r="E71" i="1"/>
  <c r="E72" i="1"/>
  <c r="E73" i="1"/>
  <c r="E74" i="1"/>
  <c r="E75" i="1"/>
  <c r="E76" i="1"/>
  <c r="E77" i="1"/>
  <c r="E78" i="1"/>
  <c r="E80" i="1"/>
  <c r="E79" i="1" s="1"/>
  <c r="E82" i="1"/>
  <c r="E81" i="1" s="1"/>
  <c r="E84" i="1"/>
  <c r="E83" i="1" s="1"/>
  <c r="E86" i="1"/>
  <c r="E85" i="1" s="1"/>
  <c r="E88" i="1"/>
  <c r="E87" i="1" s="1"/>
  <c r="E90" i="1"/>
  <c r="E89" i="1" s="1"/>
  <c r="E92" i="1"/>
  <c r="E91" i="1" s="1"/>
  <c r="E94" i="1"/>
  <c r="E93" i="1" s="1"/>
  <c r="E96" i="1"/>
  <c r="E95" i="1" s="1"/>
  <c r="E97" i="1"/>
  <c r="E98" i="1"/>
  <c r="E99" i="1"/>
  <c r="E100" i="1"/>
  <c r="E101" i="1"/>
  <c r="E102" i="1"/>
  <c r="E108" i="1"/>
  <c r="E109" i="1"/>
  <c r="E110" i="1"/>
  <c r="E111" i="1"/>
  <c r="E113" i="1"/>
  <c r="E114" i="1"/>
  <c r="E117" i="1"/>
  <c r="E118" i="1"/>
  <c r="E119" i="1"/>
  <c r="E121" i="1"/>
  <c r="E123" i="1"/>
  <c r="E124" i="1"/>
  <c r="E125" i="1"/>
  <c r="E126" i="1"/>
  <c r="E127" i="1"/>
  <c r="E128" i="1"/>
  <c r="E130" i="1"/>
  <c r="E131" i="1"/>
  <c r="E132" i="1"/>
  <c r="E133" i="1"/>
  <c r="E134" i="1"/>
  <c r="E135" i="1"/>
  <c r="E136" i="1"/>
  <c r="E137" i="1"/>
  <c r="E138" i="1"/>
  <c r="E139" i="1"/>
  <c r="E140" i="1"/>
  <c r="E7" i="1"/>
  <c r="E129" i="1"/>
  <c r="F129" i="1"/>
  <c r="G129" i="1"/>
  <c r="I129" i="1"/>
  <c r="J129" i="1"/>
  <c r="H112" i="1" l="1"/>
  <c r="E112" i="1"/>
  <c r="K39" i="1"/>
  <c r="E65" i="1"/>
  <c r="E64" i="1" s="1"/>
  <c r="H65" i="1"/>
  <c r="H64" i="1" s="1"/>
  <c r="H39" i="1"/>
  <c r="E39" i="1"/>
  <c r="H129" i="1"/>
  <c r="K129" i="1"/>
  <c r="F120" i="1"/>
  <c r="G120" i="1"/>
  <c r="G116" i="1" s="1"/>
  <c r="G115" i="1" s="1"/>
  <c r="I120" i="1"/>
  <c r="J120" i="1"/>
  <c r="J116" i="1" s="1"/>
  <c r="J115" i="1" s="1"/>
  <c r="I116" i="1" l="1"/>
  <c r="K120" i="1"/>
  <c r="F116" i="1"/>
  <c r="H120" i="1"/>
  <c r="E120" i="1"/>
  <c r="F115" i="1" l="1"/>
  <c r="H115" i="1" s="1"/>
  <c r="H116" i="1"/>
  <c r="E115" i="1"/>
  <c r="E116" i="1"/>
  <c r="I115" i="1"/>
  <c r="K115" i="1" s="1"/>
  <c r="K116" i="1"/>
  <c r="E57" i="1"/>
</calcChain>
</file>

<file path=xl/sharedStrings.xml><?xml version="1.0" encoding="utf-8"?>
<sst xmlns="http://schemas.openxmlformats.org/spreadsheetml/2006/main" count="299" uniqueCount="284">
  <si>
    <t/>
  </si>
  <si>
    <t>рублей</t>
  </si>
  <si>
    <t>Код бюджетной классификации</t>
  </si>
  <si>
    <t>Наименование</t>
  </si>
  <si>
    <t>2025 год</t>
  </si>
  <si>
    <t>2026 год</t>
  </si>
  <si>
    <t>2027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</si>
  <si>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</si>
  <si>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</si>
  <si>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</si>
  <si>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</si>
  <si>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</si>
  <si>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</si>
  <si>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</si>
  <si>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</si>
  <si>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</si>
  <si>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</si>
  <si>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</si>
  <si>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</si>
  <si>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</si>
  <si>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</si>
  <si>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</si>
  <si>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</si>
  <si>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2 02 25154 05 0000 150</t>
  </si>
  <si>
    <t>Субсидии бюджетам муниципальных районов на реализацию мероприятий по модернизации коммунальной инфраструктуры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</si>
  <si>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</si>
  <si>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</si>
  <si>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</si>
  <si>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</si>
  <si>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</si>
  <si>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1 01 02010 01 0000 110</t>
  </si>
  <si>
    <t>1 01 02020 01 0000 110</t>
  </si>
  <si>
    <t>1 01 02030 01 0000 110</t>
  </si>
  <si>
    <t>1 01 02080 01 0000 110</t>
  </si>
  <si>
    <t>1 01 02130 01 0000 110</t>
  </si>
  <si>
    <t>1 01 02140 01 0000 110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</si>
  <si>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</si>
  <si>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</si>
  <si>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</si>
  <si>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</si>
  <si>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</si>
  <si>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</si>
  <si>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</si>
  <si>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</si>
  <si>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</si>
  <si>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</si>
  <si>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</si>
  <si>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</si>
  <si>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</si>
  <si>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</si>
  <si>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</si>
  <si>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1 05 02010 02 0000 110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</si>
  <si>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</si>
  <si>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</si>
  <si>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</si>
  <si>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</si>
  <si>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</si>
  <si>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</si>
  <si>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</si>
  <si>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налогооблажения,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</si>
  <si>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</si>
  <si>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</si>
  <si>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</si>
  <si>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</si>
  <si>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</si>
  <si>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</si>
  <si>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</si>
  <si>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</si>
  <si>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</si>
  <si>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</si>
  <si>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</si>
  <si>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</si>
  <si>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</si>
  <si>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</si>
  <si>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</si>
  <si>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</si>
  <si>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</si>
  <si>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1 11 07000 00 0000 120</t>
  </si>
  <si>
    <t>Платежи от государственных и муниципальных унитарных предприятий</t>
  </si>
  <si>
    <t>1 11 07015 05 0000 120</t>
  </si>
  <si>
    <t>Доходы от перечисления части прибыли. остающейся после уплаты налогов и иных обязательных платежей муниципальных унитарных предприятий. созданных муниципальными районами</t>
  </si>
  <si>
    <t>1 11 09000 00 0000 120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</si>
  <si>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</si>
  <si>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</si>
  <si>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</si>
  <si>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</si>
  <si>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</si>
  <si>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</si>
  <si>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</si>
  <si>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</si>
  <si>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</si>
  <si>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</si>
  <si>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</si>
  <si>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</si>
  <si>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</si>
  <si>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</si>
  <si>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</si>
  <si>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</si>
  <si>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</si>
  <si>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</si>
  <si>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</si>
  <si>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</si>
  <si>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</si>
  <si>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</si>
  <si>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</si>
  <si>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</si>
  <si>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</si>
  <si>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собственности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</si>
  <si>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</si>
  <si>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</si>
  <si>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1 15 00000 00 0000 000</t>
  </si>
  <si>
    <t>1 15 02000 00 0000 140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</si>
  <si>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</si>
  <si>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</si>
  <si>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</si>
  <si>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</si>
  <si>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</si>
  <si>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</si>
  <si>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</si>
  <si>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</si>
  <si>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</si>
  <si>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</si>
  <si>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</si>
  <si>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</si>
  <si>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</si>
  <si>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</si>
  <si>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</si>
  <si>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</si>
  <si>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</si>
  <si>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</si>
  <si>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</si>
  <si>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</si>
  <si>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</si>
  <si>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</si>
  <si>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</si>
  <si>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</si>
  <si>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</si>
  <si>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</si>
  <si>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</si>
  <si>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</si>
  <si>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</si>
  <si>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</si>
  <si>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</si>
  <si>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</si>
  <si>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</si>
  <si>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</si>
  <si>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контрактом, заключенным муниципальным органом, казенным учреждением муниципального района</t>
  </si>
  <si>
    <t>1 16 11000 01 0000 140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</si>
  <si>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</si>
  <si>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оукружающей среде на особо охраняемых природных территориях), подлежащие зачислению в бюджет муниципального образования</t>
  </si>
  <si>
    <t>1 17 00000 00 0000 000</t>
  </si>
  <si>
    <t>ПРОЧИЕ НЕНАЛОГОВЫЕ ДОХОДЫ</t>
  </si>
  <si>
    <t>1 17 15000 00 0000 150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</si>
  <si>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</si>
  <si>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</si>
  <si>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</si>
  <si>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26")</t>
  </si>
  <si>
    <t>2 00 00000 00 0000 000</t>
  </si>
  <si>
    <t>БЕЗВОЗМЕЗДНЫЕ ПОСТУПЛЕНИЯ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</si>
  <si>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</si>
  <si>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</si>
  <si>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</si>
  <si>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</si>
  <si>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</si>
  <si>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</si>
  <si>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</si>
  <si>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</si>
  <si>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</si>
  <si>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</si>
  <si>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</si>
  <si>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</si>
  <si>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</si>
  <si>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</si>
  <si>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</si>
  <si>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</si>
  <si>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</si>
  <si>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2 02 25519 05 0000 150</t>
  </si>
  <si>
    <t>Субсидия бюджетам муниципальных районов на поддержку отрасли культуры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</si>
  <si>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</si>
  <si>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</si>
  <si>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</si>
  <si>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</si>
  <si>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</si>
  <si>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</si>
  <si>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</si>
  <si>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</si>
  <si>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</si>
  <si>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</si>
  <si>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</si>
  <si>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</si>
  <si>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</si>
  <si>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</si>
  <si>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2 02 45050 05 0000 150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</si>
  <si>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""Сириус"", муниципальных общеобразовательных организаций и профессиональных образовательных организаций"" классификации доходов бюджетов "</t>
  </si>
  <si>
    <t>2 02 45179 05 0000 150</t>
  </si>
  <si>
    <t>Межбюжетные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взамодействию с детскими организациями объединениями в общеобразовательных организациях</t>
  </si>
  <si>
    <t>2 02 45303 05 0000 150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</si>
  <si>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</si>
  <si>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</si>
  <si>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</si>
  <si>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ИТОГО:</t>
  </si>
  <si>
    <t>Субсидии бюджетам бюджетной системы Российской Федерации</t>
  </si>
  <si>
    <t>Приложение 1 к пояснительной записке</t>
  </si>
  <si>
    <t>Прогнозируемые доходы бюджет Унечского муниципального района Брянской области Брянской области на 2025 год и на плановый период 2026 и 2027 годов</t>
  </si>
  <si>
    <t>1 01 02021 01 0000 110</t>
  </si>
  <si>
    <t>1 01 02040 01 0000 110</t>
  </si>
  <si>
    <t>1 01 02150 01 0000 110</t>
  </si>
  <si>
    <t xml:space="preserve">Налог на доходы физических лиц </t>
  </si>
  <si>
    <t xml:space="preserve">Государственная пошлина по делам, рассматриваемым в судах общей юрисдикции, мировыми судьями </t>
  </si>
  <si>
    <t xml:space="preserve"> 1 08 07000 01 0000 110</t>
  </si>
  <si>
    <t xml:space="preserve">Государственная пошлина за государственную регистрацию, а также  за совершение прочих юридически  значимых действий  </t>
  </si>
  <si>
    <t xml:space="preserve"> 1 08 07150 01 0000 110</t>
  </si>
  <si>
    <t xml:space="preserve">Государственная пошлина за выдвчу разрешения на установку рекламной контрукции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</si>
  <si>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</si>
  <si>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</si>
  <si>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Прочие поступления от использования имущества и прав, находящегося в государственной и муниципальной собственности  (за исключением имущества бюджетных и   автономных учреждений, а также имущества государственных и муниципальных унитарных предприятий, в том числе казенных)</t>
  </si>
  <si>
    <t>1 12 01040 01 0000 120</t>
  </si>
  <si>
    <t xml:space="preserve">Плата за размещение отходов производства и потребления 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</si>
  <si>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предприятий)</t>
  </si>
  <si>
    <t>1 14 02053 05 0000 440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</si>
  <si>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собственности на которые не разграничена </t>
  </si>
  <si>
    <t xml:space="preserve">АДМИНИСТРАТИВНЫЕ ПЛАТЖИ И СБОРЫ </t>
  </si>
  <si>
    <t>Платежи, взимаемые государственными и муниципальными органами  (организациями)  за выполнение определенных функций</t>
  </si>
  <si>
    <t>1 16 10000 00 0000 140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</si>
  <si>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</si>
  <si>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</si>
  <si>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</si>
  <si>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</si>
  <si>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</si>
  <si>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</si>
  <si>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1 16 10030 05 0000 140</t>
  </si>
  <si>
    <t xml:space="preserve">Платежи, уплачиваемые в целях возмещения вреда </t>
  </si>
  <si>
    <t>1 16 10121 01 0000 140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</si>
  <si>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</si>
  <si>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</si>
  <si>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</si>
  <si>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Инициативные платежи</t>
  </si>
  <si>
    <t>1 14 06020 00 0000 430</t>
  </si>
  <si>
    <t>1 14 06025 05 0000 430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</si>
  <si>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</si>
  <si>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</si>
  <si>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</si>
  <si>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</si>
  <si>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</si>
  <si>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</si>
  <si>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</si>
  <si>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</si>
  <si>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</si>
  <si>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</si>
  <si>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</si>
  <si>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</si>
  <si>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</si>
  <si>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>1 11 05020 00 0000 120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</si>
  <si>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</si>
  <si>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</si>
  <si>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</si>
  <si>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</si>
  <si>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</si>
  <si>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</si>
  <si>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</si>
  <si>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1 14 006000 00 0000 430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</si>
  <si>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</si>
  <si>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</si>
  <si>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</si>
  <si>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01 16 01 000 01 0000 140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</si>
  <si>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</si>
  <si>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</si>
  <si>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</si>
  <si>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</si>
  <si>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</si>
  <si>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</si>
  <si>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</si>
  <si>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</si>
  <si>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</si>
  <si>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</si>
  <si>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бумаг, добычи, производства, использования и обращения драгоценных металлов и драгоценных камней  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</si>
  <si>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</si>
  <si>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</si>
  <si>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</si>
  <si>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</si>
  <si>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</si>
  <si>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</si>
  <si>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1 17 15030 05 0000 150</t>
  </si>
  <si>
    <t xml:space="preserve">Инициативные платежи, зачисляемые в бюджеты муниципальных районов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</si>
</sst>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9" fillId="0" borderId="0" applyNumberFormat="0" applyFill="0" applyBorder="0" applyAlignment="0" applyProtection="0"/>
  </cellStyleXfs>
  <cellXfs count="24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>
      <alignment vertical="top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1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6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4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140"/>
  <sheetViews>
    <sheetView tabSelected="1" workbookViewId="0">
      <selection activeCell="E140" sqref="E140"/>
    </sheetView>
  </sheetViews>
  <sheetFormatPr defaultRowHeight="12.75" x14ac:dyDescent="0.2"/>
  <cols>
    <col min="1" max="1" width="25" customWidth="1"/>
    <col min="2" max="2" width="62.33203125" customWidth="1"/>
    <col min="3" max="5" width="23" customWidth="1"/>
    <col min="6" max="8" width="23.6640625" customWidth="1"/>
    <col min="9" max="11" width="23.33203125" customWidth="1"/>
  </cols>
  <sheetData>
    <row r="1" spans="1:11" ht="13.9" customHeight="1" x14ac:dyDescent="0.2">
      <c r="A1" s="5" t="s">
        <v>0</v>
      </c>
      <c r="B1" s="5" t="s">
        <v>0</v>
      </c>
      <c r="C1" s="19" t="s">
        <v>202</v>
      </c>
      <c r="D1" s="19"/>
      <c r="E1" s="19"/>
      <c r="F1" s="19"/>
      <c r="G1" s="19"/>
      <c r="H1" s="19"/>
      <c r="I1" s="19"/>
      <c r="J1" s="19"/>
      <c r="K1" s="19"/>
    </row>
    <row r="2" spans="1:11" ht="25.9" customHeight="1" x14ac:dyDescent="0.2">
      <c r="A2" s="21" t="s">
        <v>203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5" customHeight="1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3.25" customHeight="1" x14ac:dyDescent="0.2">
      <c r="A4" s="23" t="s">
        <v>2</v>
      </c>
      <c r="B4" s="23" t="s">
        <v>3</v>
      </c>
      <c r="C4" s="23" t="s">
        <v>4</v>
      </c>
      <c r="D4" s="23"/>
      <c r="E4" s="23"/>
      <c r="F4" s="23" t="s">
        <v>5</v>
      </c>
      <c r="G4" s="23"/>
      <c r="H4" s="23"/>
      <c r="I4" s="23" t="s">
        <v>6</v>
      </c>
      <c r="J4" s="23"/>
      <c r="K4" s="23"/>
    </row>
    <row r="5" spans="1:11" ht="26.45" customHeight="1" x14ac:dyDescent="0.2">
      <c r="A5" s="23" t="s">
        <v>0</v>
      </c>
      <c r="B5" s="23" t="s">
        <v>0</v>
      </c>
      <c r="C5" s="1" t="s">
        <v>7</v>
      </c>
      <c r="D5" s="1" t="s">
        <v>8</v>
      </c>
      <c r="E5" s="1" t="s">
        <v>9</v>
      </c>
      <c r="F5" s="1" t="s">
        <v>7</v>
      </c>
      <c r="G5" s="1" t="s">
        <v>8</v>
      </c>
      <c r="H5" s="1" t="s">
        <v>9</v>
      </c>
      <c r="I5" s="1" t="s">
        <v>7</v>
      </c>
      <c r="J5" s="1" t="s">
        <v>8</v>
      </c>
      <c r="K5" s="1" t="s">
        <v>9</v>
      </c>
    </row>
    <row r="6" spans="1:11" ht="14.45" customHeight="1" x14ac:dyDescent="0.2">
      <c r="A6" s="1" t="s">
        <v>10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  <c r="H6" s="1" t="s">
        <v>17</v>
      </c>
      <c r="I6" s="1" t="s">
        <v>18</v>
      </c>
      <c r="J6" s="1" t="s">
        <v>19</v>
      </c>
      <c r="K6" s="1" t="s">
        <v>20</v>
      </c>
    </row>
    <row r="7" spans="1:11" ht="15" customHeight="1" x14ac:dyDescent="0.25">
      <c r="A7" s="15" t="s">
        <v>25</v>
      </c>
      <c r="B7" s="11" t="s">
        <v>26</v>
      </c>
      <c r="C7" s="3">
        <v>341345000</v>
      </c>
      <c r="D7" s="3">
        <v>11197500</v>
      </c>
      <c r="E7" s="3">
        <f>C7+D7</f>
        <v>352542500</v>
      </c>
      <c r="F7" s="3">
        <v>348061000</v>
      </c>
      <c r="G7" s="3">
        <v>0</v>
      </c>
      <c r="H7" s="3">
        <f>F7+G7</f>
        <v>348061000</v>
      </c>
      <c r="I7" s="3">
        <v>367473000</v>
      </c>
      <c r="J7" s="3">
        <v>0</v>
      </c>
      <c r="K7" s="3">
        <f>I7+J7</f>
        <v>367473000</v>
      </c>
    </row>
    <row r="8" spans="1:11" ht="15" customHeight="1" x14ac:dyDescent="0.25">
      <c r="A8" s="15" t="s">
        <v>27</v>
      </c>
      <c r="B8" s="11" t="s">
        <v>28</v>
      </c>
      <c r="C8" s="3">
        <v>280179000</v>
      </c>
      <c r="D8" s="3">
        <v>11745000</v>
      </c>
      <c r="E8" s="3">
        <f t="shared" ref="E8:K98" si="0">C8+D8</f>
        <v>291924000</v>
      </c>
      <c r="F8" s="3">
        <v>301766000</v>
      </c>
      <c r="G8" s="3">
        <v>0</v>
      </c>
      <c r="H8" s="3">
        <f t="shared" ref="H8:H98" si="1">F8+G8</f>
        <v>301766000</v>
      </c>
      <c r="I8" s="3">
        <v>315786000</v>
      </c>
      <c r="J8" s="3">
        <v>0</v>
      </c>
      <c r="K8" s="3">
        <f t="shared" ref="K8:K98" si="2">I8+J8</f>
        <v>315786000</v>
      </c>
    </row>
    <row r="9" spans="1:11" ht="15" customHeight="1" x14ac:dyDescent="0.25">
      <c r="A9" s="16" t="s">
        <v>29</v>
      </c>
      <c r="B9" s="10" t="s">
        <v>207</v>
      </c>
      <c r="C9" s="2">
        <v>280179000</v>
      </c>
      <c r="D9" s="2">
        <f>D10+D11+D12+D13+D14+D15+D16+D17+D18</f>
        <v>11745000</v>
      </c>
      <c r="E9" s="4">
        <f t="shared" si="0"/>
        <v>291924000</v>
      </c>
      <c r="F9" s="4">
        <v>301766000</v>
      </c>
      <c r="G9" s="4">
        <v>0</v>
      </c>
      <c r="H9" s="4">
        <f t="shared" si="1"/>
        <v>301766000</v>
      </c>
      <c r="I9" s="4">
        <v>315786000</v>
      </c>
      <c r="J9" s="4">
        <v>0</v>
      </c>
      <c r="K9" s="4">
        <f t="shared" si="2"/>
        <v>315786000</v>
      </c>
    </row>
    <row r="10" spans="1:11" ht="237.6" customHeight="1" x14ac:dyDescent="0.2">
      <c r="A10" s="16" t="s">
        <v>30</v>
      </c>
      <c r="B10" s="8" t="s">
        <v>243</v>
      </c>
      <c r="C10" s="2">
        <v>260822000</v>
      </c>
      <c r="D10" s="2">
        <v>20617000</v>
      </c>
      <c r="E10" s="4">
        <f t="shared" si="0"/>
        <v>281439000</v>
      </c>
      <c r="F10" s="4">
        <v>280919000</v>
      </c>
      <c r="G10" s="4">
        <v>0</v>
      </c>
      <c r="H10" s="4">
        <f t="shared" si="1"/>
        <v>280919000</v>
      </c>
      <c r="I10" s="4">
        <v>293980000</v>
      </c>
      <c r="J10" s="4">
        <v>0</v>
      </c>
      <c r="K10" s="4">
        <f t="shared" si="2"/>
        <v>293980000</v>
      </c>
    </row>
    <row r="11" spans="1:11" ht="171.6" customHeight="1" x14ac:dyDescent="0.2">
      <c r="A11" s="16" t="s">
        <v>31</v>
      </c>
      <c r="B11" s="8" t="s">
        <v>244</v>
      </c>
      <c r="C11" s="2">
        <v>1120000</v>
      </c>
      <c r="D11" s="2">
        <v>-500000</v>
      </c>
      <c r="E11" s="4">
        <f t="shared" si="0"/>
        <v>620000</v>
      </c>
      <c r="F11" s="4">
        <v>1206000</v>
      </c>
      <c r="G11" s="4">
        <v>0</v>
      </c>
      <c r="H11" s="4">
        <f t="shared" si="1"/>
        <v>1206000</v>
      </c>
      <c r="I11" s="4">
        <v>1261000</v>
      </c>
      <c r="J11" s="4">
        <v>0</v>
      </c>
      <c r="K11" s="4">
        <f t="shared" si="2"/>
        <v>1261000</v>
      </c>
    </row>
    <row r="12" spans="1:11" ht="177.6" customHeight="1" x14ac:dyDescent="0.2">
      <c r="A12" s="16" t="s">
        <v>204</v>
      </c>
      <c r="B12" s="8" t="s">
        <v>224</v>
      </c>
      <c r="C12" s="2">
        <v>0</v>
      </c>
      <c r="D12" s="2">
        <v>35000</v>
      </c>
      <c r="E12" s="4">
        <f t="shared" si="0"/>
        <v>35000</v>
      </c>
      <c r="F12" s="4"/>
      <c r="G12" s="4"/>
      <c r="H12" s="4"/>
      <c r="I12" s="4"/>
      <c r="J12" s="4"/>
      <c r="K12" s="4"/>
    </row>
    <row r="13" spans="1:11" ht="147.6" customHeight="1" x14ac:dyDescent="0.2">
      <c r="A13" s="16" t="s">
        <v>32</v>
      </c>
      <c r="B13" s="8" t="s">
        <v>245</v>
      </c>
      <c r="C13" s="2">
        <v>3923000</v>
      </c>
      <c r="D13" s="2">
        <v>-1268000</v>
      </c>
      <c r="E13" s="4">
        <f t="shared" si="0"/>
        <v>2655000</v>
      </c>
      <c r="F13" s="4">
        <v>4225000</v>
      </c>
      <c r="G13" s="4">
        <v>0</v>
      </c>
      <c r="H13" s="4">
        <f t="shared" si="1"/>
        <v>4225000</v>
      </c>
      <c r="I13" s="4">
        <v>4419000</v>
      </c>
      <c r="J13" s="4">
        <v>0</v>
      </c>
      <c r="K13" s="4">
        <f t="shared" si="2"/>
        <v>4419000</v>
      </c>
    </row>
    <row r="14" spans="1:11" ht="96.6" customHeight="1" x14ac:dyDescent="0.2">
      <c r="A14" s="16" t="s">
        <v>205</v>
      </c>
      <c r="B14" s="7" t="s">
        <v>213</v>
      </c>
      <c r="C14" s="2">
        <v>0</v>
      </c>
      <c r="D14" s="2">
        <v>265000</v>
      </c>
      <c r="E14" s="4">
        <f t="shared" si="0"/>
        <v>265000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</row>
    <row r="15" spans="1:11" ht="407.45" customHeight="1" x14ac:dyDescent="0.2">
      <c r="A15" s="16" t="s">
        <v>33</v>
      </c>
      <c r="B15" s="8" t="s">
        <v>246</v>
      </c>
      <c r="C15" s="2">
        <v>20000</v>
      </c>
      <c r="D15" s="2">
        <v>1440000</v>
      </c>
      <c r="E15" s="4">
        <f t="shared" si="0"/>
        <v>1460000</v>
      </c>
      <c r="F15" s="4">
        <v>22000</v>
      </c>
      <c r="G15" s="4">
        <v>0</v>
      </c>
      <c r="H15" s="4">
        <f t="shared" si="1"/>
        <v>22000</v>
      </c>
      <c r="I15" s="4">
        <v>23000</v>
      </c>
      <c r="J15" s="4">
        <v>0</v>
      </c>
      <c r="K15" s="4">
        <f t="shared" si="2"/>
        <v>23000</v>
      </c>
    </row>
    <row r="16" spans="1:11" ht="112.35" customHeight="1" x14ac:dyDescent="0.2">
      <c r="A16" s="16" t="s">
        <v>34</v>
      </c>
      <c r="B16" s="8" t="s">
        <v>247</v>
      </c>
      <c r="C16" s="2">
        <v>5886000</v>
      </c>
      <c r="D16" s="2">
        <v>-4196000</v>
      </c>
      <c r="E16" s="4">
        <f t="shared" si="0"/>
        <v>1690000</v>
      </c>
      <c r="F16" s="4">
        <v>6339000</v>
      </c>
      <c r="G16" s="4">
        <v>0</v>
      </c>
      <c r="H16" s="4">
        <f t="shared" si="1"/>
        <v>6339000</v>
      </c>
      <c r="I16" s="4">
        <v>6631000</v>
      </c>
      <c r="J16" s="4">
        <v>0</v>
      </c>
      <c r="K16" s="4">
        <f t="shared" si="2"/>
        <v>6631000</v>
      </c>
    </row>
    <row r="17" spans="1:11" ht="108.6" customHeight="1" x14ac:dyDescent="0.2">
      <c r="A17" s="16" t="s">
        <v>35</v>
      </c>
      <c r="B17" s="8" t="s">
        <v>248</v>
      </c>
      <c r="C17" s="2">
        <v>8408000</v>
      </c>
      <c r="D17" s="2">
        <v>-5038000</v>
      </c>
      <c r="E17" s="4">
        <f t="shared" si="0"/>
        <v>3370000</v>
      </c>
      <c r="F17" s="4">
        <v>9055000</v>
      </c>
      <c r="G17" s="4">
        <v>0</v>
      </c>
      <c r="H17" s="4">
        <f t="shared" si="1"/>
        <v>9055000</v>
      </c>
      <c r="I17" s="4">
        <v>9472000</v>
      </c>
      <c r="J17" s="4">
        <v>0</v>
      </c>
      <c r="K17" s="4">
        <f t="shared" si="2"/>
        <v>9472000</v>
      </c>
    </row>
    <row r="18" spans="1:11" ht="312.60000000000002" customHeight="1" x14ac:dyDescent="0.2">
      <c r="A18" s="16" t="s">
        <v>206</v>
      </c>
      <c r="B18" s="7" t="s">
        <v>214</v>
      </c>
      <c r="C18" s="2">
        <v>0</v>
      </c>
      <c r="D18" s="2">
        <v>390000</v>
      </c>
      <c r="E18" s="4">
        <f t="shared" si="0"/>
        <v>390000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</row>
    <row r="19" spans="1:11" ht="48.95" customHeight="1" x14ac:dyDescent="0.2">
      <c r="A19" s="15" t="s">
        <v>36</v>
      </c>
      <c r="B19" s="12" t="s">
        <v>37</v>
      </c>
      <c r="C19" s="3">
        <v>16567000</v>
      </c>
      <c r="D19" s="3">
        <v>0</v>
      </c>
      <c r="E19" s="3">
        <f t="shared" si="0"/>
        <v>16567000</v>
      </c>
      <c r="F19" s="3">
        <v>16756000</v>
      </c>
      <c r="G19" s="3">
        <v>0</v>
      </c>
      <c r="H19" s="3">
        <f t="shared" si="1"/>
        <v>16756000</v>
      </c>
      <c r="I19" s="3">
        <v>21717000</v>
      </c>
      <c r="J19" s="3">
        <v>0</v>
      </c>
      <c r="K19" s="3">
        <f t="shared" si="2"/>
        <v>21717000</v>
      </c>
    </row>
    <row r="20" spans="1:11" ht="31.9" customHeight="1" x14ac:dyDescent="0.2">
      <c r="A20" s="16" t="s">
        <v>38</v>
      </c>
      <c r="B20" s="8" t="s">
        <v>39</v>
      </c>
      <c r="C20" s="4">
        <v>16567000</v>
      </c>
      <c r="D20" s="4">
        <v>0</v>
      </c>
      <c r="E20" s="4">
        <f t="shared" si="0"/>
        <v>16567000</v>
      </c>
      <c r="F20" s="4">
        <v>16756000</v>
      </c>
      <c r="G20" s="4">
        <v>0</v>
      </c>
      <c r="H20" s="4">
        <f t="shared" si="1"/>
        <v>16756000</v>
      </c>
      <c r="I20" s="4">
        <v>21717000</v>
      </c>
      <c r="J20" s="4">
        <v>0</v>
      </c>
      <c r="K20" s="4">
        <f t="shared" si="2"/>
        <v>21717000</v>
      </c>
    </row>
    <row r="21" spans="1:11" ht="111.6" customHeight="1" x14ac:dyDescent="0.2">
      <c r="A21" s="16" t="s">
        <v>40</v>
      </c>
      <c r="B21" s="8" t="s">
        <v>41</v>
      </c>
      <c r="C21" s="4">
        <v>8665000</v>
      </c>
      <c r="D21" s="4">
        <v>0</v>
      </c>
      <c r="E21" s="4">
        <f t="shared" si="0"/>
        <v>8665000</v>
      </c>
      <c r="F21" s="4">
        <v>8772000</v>
      </c>
      <c r="G21" s="4">
        <v>0</v>
      </c>
      <c r="H21" s="4">
        <f t="shared" si="1"/>
        <v>8772000</v>
      </c>
      <c r="I21" s="4">
        <v>11352000</v>
      </c>
      <c r="J21" s="4">
        <v>0</v>
      </c>
      <c r="K21" s="4">
        <f t="shared" si="2"/>
        <v>11352000</v>
      </c>
    </row>
    <row r="22" spans="1:11" ht="126" customHeight="1" x14ac:dyDescent="0.2">
      <c r="A22" s="16" t="s">
        <v>42</v>
      </c>
      <c r="B22" s="8" t="s">
        <v>43</v>
      </c>
      <c r="C22" s="4">
        <v>39000</v>
      </c>
      <c r="D22" s="4">
        <v>0</v>
      </c>
      <c r="E22" s="4">
        <f t="shared" si="0"/>
        <v>39000</v>
      </c>
      <c r="F22" s="4">
        <v>41000</v>
      </c>
      <c r="G22" s="4">
        <v>0</v>
      </c>
      <c r="H22" s="4">
        <f t="shared" si="1"/>
        <v>41000</v>
      </c>
      <c r="I22" s="4">
        <v>53000</v>
      </c>
      <c r="J22" s="4">
        <v>0</v>
      </c>
      <c r="K22" s="4">
        <f t="shared" si="2"/>
        <v>53000</v>
      </c>
    </row>
    <row r="23" spans="1:11" ht="127.9" customHeight="1" x14ac:dyDescent="0.2">
      <c r="A23" s="16" t="s">
        <v>44</v>
      </c>
      <c r="B23" s="8" t="s">
        <v>45</v>
      </c>
      <c r="C23" s="4">
        <v>8751000</v>
      </c>
      <c r="D23" s="4">
        <v>0</v>
      </c>
      <c r="E23" s="4">
        <f t="shared" si="0"/>
        <v>8751000</v>
      </c>
      <c r="F23" s="4">
        <v>8816000</v>
      </c>
      <c r="G23" s="4">
        <v>0</v>
      </c>
      <c r="H23" s="4">
        <f t="shared" si="1"/>
        <v>8816000</v>
      </c>
      <c r="I23" s="4">
        <v>11399000</v>
      </c>
      <c r="J23" s="4">
        <v>0</v>
      </c>
      <c r="K23" s="4">
        <f t="shared" si="2"/>
        <v>11399000</v>
      </c>
    </row>
    <row r="24" spans="1:11" ht="76.150000000000006" customHeight="1" x14ac:dyDescent="0.2">
      <c r="A24" s="16" t="s">
        <v>46</v>
      </c>
      <c r="B24" s="8" t="s">
        <v>47</v>
      </c>
      <c r="C24" s="4">
        <v>-888000</v>
      </c>
      <c r="D24" s="4">
        <v>0</v>
      </c>
      <c r="E24" s="4">
        <f t="shared" si="0"/>
        <v>-888000</v>
      </c>
      <c r="F24" s="4">
        <v>-873000</v>
      </c>
      <c r="G24" s="4">
        <v>0</v>
      </c>
      <c r="H24" s="4">
        <f t="shared" si="1"/>
        <v>-873000</v>
      </c>
      <c r="I24" s="4">
        <v>-1087000</v>
      </c>
      <c r="J24" s="4">
        <v>0</v>
      </c>
      <c r="K24" s="4">
        <f t="shared" si="2"/>
        <v>-1087000</v>
      </c>
    </row>
    <row r="25" spans="1:11" ht="15" customHeight="1" x14ac:dyDescent="0.2">
      <c r="A25" s="15" t="s">
        <v>48</v>
      </c>
      <c r="B25" s="12" t="s">
        <v>49</v>
      </c>
      <c r="C25" s="3">
        <v>9521000</v>
      </c>
      <c r="D25" s="3">
        <v>2445000</v>
      </c>
      <c r="E25" s="3">
        <f t="shared" si="0"/>
        <v>11966000</v>
      </c>
      <c r="F25" s="3">
        <v>9881000</v>
      </c>
      <c r="G25" s="3">
        <v>0</v>
      </c>
      <c r="H25" s="3">
        <f t="shared" si="1"/>
        <v>9881000</v>
      </c>
      <c r="I25" s="3">
        <v>10237000</v>
      </c>
      <c r="J25" s="3">
        <v>0</v>
      </c>
      <c r="K25" s="3">
        <f t="shared" si="2"/>
        <v>10237000</v>
      </c>
    </row>
    <row r="26" spans="1:11" ht="33" customHeight="1" x14ac:dyDescent="0.2">
      <c r="A26" s="16" t="s">
        <v>50</v>
      </c>
      <c r="B26" s="8" t="s">
        <v>52</v>
      </c>
      <c r="C26" s="4">
        <v>1000</v>
      </c>
      <c r="D26" s="4">
        <v>0</v>
      </c>
      <c r="E26" s="4">
        <f t="shared" si="0"/>
        <v>1000</v>
      </c>
      <c r="F26" s="4">
        <v>1000</v>
      </c>
      <c r="G26" s="4">
        <v>0</v>
      </c>
      <c r="H26" s="4">
        <f t="shared" si="1"/>
        <v>1000</v>
      </c>
      <c r="I26" s="4">
        <v>1000</v>
      </c>
      <c r="J26" s="4">
        <v>0</v>
      </c>
      <c r="K26" s="4">
        <f t="shared" si="2"/>
        <v>1000</v>
      </c>
    </row>
    <row r="27" spans="1:11" ht="32.25" customHeight="1" x14ac:dyDescent="0.2">
      <c r="A27" s="16" t="s">
        <v>51</v>
      </c>
      <c r="B27" s="8" t="s">
        <v>52</v>
      </c>
      <c r="C27" s="4">
        <v>1000</v>
      </c>
      <c r="D27" s="4">
        <v>0</v>
      </c>
      <c r="E27" s="4">
        <f t="shared" si="0"/>
        <v>1000</v>
      </c>
      <c r="F27" s="4">
        <v>1000</v>
      </c>
      <c r="G27" s="4">
        <v>0</v>
      </c>
      <c r="H27" s="4">
        <f t="shared" si="1"/>
        <v>1000</v>
      </c>
      <c r="I27" s="4">
        <v>1000</v>
      </c>
      <c r="J27" s="4">
        <v>0</v>
      </c>
      <c r="K27" s="4">
        <f t="shared" si="2"/>
        <v>1000</v>
      </c>
    </row>
    <row r="28" spans="1:11" ht="15" customHeight="1" x14ac:dyDescent="0.2">
      <c r="A28" s="16" t="s">
        <v>53</v>
      </c>
      <c r="B28" s="8" t="s">
        <v>54</v>
      </c>
      <c r="C28" s="4">
        <v>843000</v>
      </c>
      <c r="D28" s="4">
        <v>338000</v>
      </c>
      <c r="E28" s="4">
        <f t="shared" si="0"/>
        <v>1181000</v>
      </c>
      <c r="F28" s="4">
        <v>884000</v>
      </c>
      <c r="G28" s="4">
        <v>0</v>
      </c>
      <c r="H28" s="4">
        <f t="shared" si="1"/>
        <v>884000</v>
      </c>
      <c r="I28" s="4">
        <v>948000</v>
      </c>
      <c r="J28" s="4">
        <v>0</v>
      </c>
      <c r="K28" s="4">
        <f t="shared" si="2"/>
        <v>948000</v>
      </c>
    </row>
    <row r="29" spans="1:11" ht="15" customHeight="1" x14ac:dyDescent="0.2">
      <c r="A29" s="16" t="s">
        <v>55</v>
      </c>
      <c r="B29" s="8" t="s">
        <v>54</v>
      </c>
      <c r="C29" s="4">
        <v>843000</v>
      </c>
      <c r="D29" s="4">
        <v>338000</v>
      </c>
      <c r="E29" s="4">
        <f t="shared" si="0"/>
        <v>1181000</v>
      </c>
      <c r="F29" s="4">
        <v>884000</v>
      </c>
      <c r="G29" s="4">
        <v>0</v>
      </c>
      <c r="H29" s="4">
        <f t="shared" si="1"/>
        <v>884000</v>
      </c>
      <c r="I29" s="4">
        <v>948000</v>
      </c>
      <c r="J29" s="4">
        <v>0</v>
      </c>
      <c r="K29" s="4">
        <f t="shared" si="2"/>
        <v>948000</v>
      </c>
    </row>
    <row r="30" spans="1:11" ht="32.25" customHeight="1" x14ac:dyDescent="0.2">
      <c r="A30" s="16" t="s">
        <v>56</v>
      </c>
      <c r="B30" s="8" t="s">
        <v>57</v>
      </c>
      <c r="C30" s="4">
        <v>8677000</v>
      </c>
      <c r="D30" s="4">
        <f>D31</f>
        <v>2107000</v>
      </c>
      <c r="E30" s="4">
        <f t="shared" si="0"/>
        <v>10784000</v>
      </c>
      <c r="F30" s="4">
        <v>8996000</v>
      </c>
      <c r="G30" s="4">
        <v>0</v>
      </c>
      <c r="H30" s="4">
        <f t="shared" si="1"/>
        <v>8996000</v>
      </c>
      <c r="I30" s="4">
        <v>9288000</v>
      </c>
      <c r="J30" s="4">
        <v>0</v>
      </c>
      <c r="K30" s="4">
        <f t="shared" si="2"/>
        <v>9288000</v>
      </c>
    </row>
    <row r="31" spans="1:11" ht="48.95" customHeight="1" x14ac:dyDescent="0.2">
      <c r="A31" s="16" t="s">
        <v>58</v>
      </c>
      <c r="B31" s="8" t="s">
        <v>59</v>
      </c>
      <c r="C31" s="4">
        <v>8677000</v>
      </c>
      <c r="D31" s="4">
        <v>2107000</v>
      </c>
      <c r="E31" s="4">
        <f t="shared" si="0"/>
        <v>10784000</v>
      </c>
      <c r="F31" s="4">
        <v>8996000</v>
      </c>
      <c r="G31" s="4">
        <v>0</v>
      </c>
      <c r="H31" s="4">
        <f t="shared" si="1"/>
        <v>8996000</v>
      </c>
      <c r="I31" s="4">
        <v>9288000</v>
      </c>
      <c r="J31" s="4">
        <v>0</v>
      </c>
      <c r="K31" s="4">
        <f t="shared" si="2"/>
        <v>9288000</v>
      </c>
    </row>
    <row r="32" spans="1:11" ht="15" customHeight="1" x14ac:dyDescent="0.2">
      <c r="A32" s="15" t="s">
        <v>60</v>
      </c>
      <c r="B32" s="12" t="s">
        <v>61</v>
      </c>
      <c r="C32" s="3">
        <v>7709000</v>
      </c>
      <c r="D32" s="3">
        <v>1406000</v>
      </c>
      <c r="E32" s="3">
        <f t="shared" si="0"/>
        <v>9115000</v>
      </c>
      <c r="F32" s="3">
        <v>7933000</v>
      </c>
      <c r="G32" s="3">
        <v>0</v>
      </c>
      <c r="H32" s="3">
        <f t="shared" si="1"/>
        <v>7933000</v>
      </c>
      <c r="I32" s="3">
        <v>8163000</v>
      </c>
      <c r="J32" s="3">
        <v>0</v>
      </c>
      <c r="K32" s="3">
        <f t="shared" si="2"/>
        <v>8163000</v>
      </c>
    </row>
    <row r="33" spans="1:11" ht="15" customHeight="1" x14ac:dyDescent="0.2">
      <c r="A33" s="16" t="s">
        <v>62</v>
      </c>
      <c r="B33" s="8" t="s">
        <v>208</v>
      </c>
      <c r="C33" s="4">
        <v>7709000</v>
      </c>
      <c r="D33" s="4">
        <v>1391000</v>
      </c>
      <c r="E33" s="4">
        <f t="shared" si="0"/>
        <v>9100000</v>
      </c>
      <c r="F33" s="4">
        <v>7933000</v>
      </c>
      <c r="G33" s="4">
        <v>0</v>
      </c>
      <c r="H33" s="4">
        <f t="shared" si="1"/>
        <v>7933000</v>
      </c>
      <c r="I33" s="4">
        <v>8163000</v>
      </c>
      <c r="J33" s="4">
        <v>0</v>
      </c>
      <c r="K33" s="4">
        <f t="shared" si="2"/>
        <v>8163000</v>
      </c>
    </row>
    <row r="34" spans="1:11" ht="48" customHeight="1" x14ac:dyDescent="0.2">
      <c r="A34" s="16" t="s">
        <v>63</v>
      </c>
      <c r="B34" s="8" t="s">
        <v>64</v>
      </c>
      <c r="C34" s="4">
        <v>7709000</v>
      </c>
      <c r="D34" s="4">
        <v>1391000</v>
      </c>
      <c r="E34" s="4">
        <f t="shared" si="0"/>
        <v>9100000</v>
      </c>
      <c r="F34" s="4">
        <v>7933000</v>
      </c>
      <c r="G34" s="4">
        <v>0</v>
      </c>
      <c r="H34" s="4">
        <f t="shared" si="1"/>
        <v>7933000</v>
      </c>
      <c r="I34" s="4">
        <v>8163000</v>
      </c>
      <c r="J34" s="4">
        <v>0</v>
      </c>
      <c r="K34" s="4">
        <f t="shared" si="2"/>
        <v>8163000</v>
      </c>
    </row>
    <row r="35" spans="1:11" ht="33" customHeight="1" x14ac:dyDescent="0.2">
      <c r="A35" s="7" t="s">
        <v>209</v>
      </c>
      <c r="B35" s="7" t="s">
        <v>210</v>
      </c>
      <c r="C35" s="4">
        <v>0</v>
      </c>
      <c r="D35" s="4">
        <f>D36</f>
        <v>15000</v>
      </c>
      <c r="E35" s="4">
        <f>C35+D35</f>
        <v>15000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</row>
    <row r="36" spans="1:11" ht="34.9" customHeight="1" x14ac:dyDescent="0.2">
      <c r="A36" s="7" t="s">
        <v>211</v>
      </c>
      <c r="B36" s="7" t="s">
        <v>212</v>
      </c>
      <c r="C36" s="4">
        <v>0</v>
      </c>
      <c r="D36" s="4">
        <v>15000</v>
      </c>
      <c r="E36" s="4">
        <f>C36+D36</f>
        <v>15000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</row>
    <row r="37" spans="1:11" ht="48" customHeight="1" x14ac:dyDescent="0.2">
      <c r="A37" s="15" t="s">
        <v>65</v>
      </c>
      <c r="B37" s="12" t="s">
        <v>66</v>
      </c>
      <c r="C37" s="3">
        <v>6546000</v>
      </c>
      <c r="D37" s="3">
        <v>1620000</v>
      </c>
      <c r="E37" s="3">
        <f t="shared" si="0"/>
        <v>8166000</v>
      </c>
      <c r="F37" s="3">
        <v>5517000</v>
      </c>
      <c r="G37" s="3">
        <v>0</v>
      </c>
      <c r="H37" s="3">
        <f t="shared" si="1"/>
        <v>5517000</v>
      </c>
      <c r="I37" s="3">
        <v>5506000</v>
      </c>
      <c r="J37" s="3">
        <v>0</v>
      </c>
      <c r="K37" s="3">
        <f t="shared" si="2"/>
        <v>5506000</v>
      </c>
    </row>
    <row r="38" spans="1:11" ht="93.6" customHeight="1" x14ac:dyDescent="0.2">
      <c r="A38" s="16" t="s">
        <v>67</v>
      </c>
      <c r="B38" s="8" t="s">
        <v>68</v>
      </c>
      <c r="C38" s="4">
        <v>6324000</v>
      </c>
      <c r="D38" s="4">
        <f>D40+D41+D43+D45</f>
        <v>1486000</v>
      </c>
      <c r="E38" s="4">
        <f t="shared" si="0"/>
        <v>7810000</v>
      </c>
      <c r="F38" s="4">
        <v>5305000</v>
      </c>
      <c r="G38" s="4">
        <v>0</v>
      </c>
      <c r="H38" s="4">
        <f t="shared" si="1"/>
        <v>5305000</v>
      </c>
      <c r="I38" s="4">
        <v>5305000</v>
      </c>
      <c r="J38" s="4">
        <v>0</v>
      </c>
      <c r="K38" s="4">
        <f t="shared" si="2"/>
        <v>5305000</v>
      </c>
    </row>
    <row r="39" spans="1:11" ht="64.150000000000006" customHeight="1" x14ac:dyDescent="0.2">
      <c r="A39" s="8" t="s">
        <v>249</v>
      </c>
      <c r="B39" s="7" t="s">
        <v>250</v>
      </c>
      <c r="C39" s="4">
        <f t="shared" ref="C39:K39" si="3">C40+C41</f>
        <v>3898000</v>
      </c>
      <c r="D39" s="4">
        <f t="shared" si="3"/>
        <v>2000000</v>
      </c>
      <c r="E39" s="4">
        <f t="shared" si="3"/>
        <v>5898000</v>
      </c>
      <c r="F39" s="4">
        <f t="shared" si="3"/>
        <v>3023000</v>
      </c>
      <c r="G39" s="4">
        <f t="shared" si="3"/>
        <v>0</v>
      </c>
      <c r="H39" s="4">
        <f t="shared" si="3"/>
        <v>3023000</v>
      </c>
      <c r="I39" s="4">
        <f t="shared" si="3"/>
        <v>3023000</v>
      </c>
      <c r="J39" s="4">
        <f t="shared" si="3"/>
        <v>0</v>
      </c>
      <c r="K39" s="4">
        <f t="shared" si="3"/>
        <v>3023000</v>
      </c>
    </row>
    <row r="40" spans="1:11" ht="95.45" customHeight="1" x14ac:dyDescent="0.2">
      <c r="A40" s="16" t="s">
        <v>69</v>
      </c>
      <c r="B40" s="8" t="s">
        <v>70</v>
      </c>
      <c r="C40" s="4">
        <v>3258000</v>
      </c>
      <c r="D40" s="4">
        <v>1510000</v>
      </c>
      <c r="E40" s="4">
        <f t="shared" si="0"/>
        <v>4768000</v>
      </c>
      <c r="F40" s="4">
        <v>2508000</v>
      </c>
      <c r="G40" s="4">
        <v>0</v>
      </c>
      <c r="H40" s="4">
        <f t="shared" si="1"/>
        <v>2508000</v>
      </c>
      <c r="I40" s="4">
        <v>2508000</v>
      </c>
      <c r="J40" s="4">
        <v>0</v>
      </c>
      <c r="K40" s="4">
        <f t="shared" si="2"/>
        <v>2508000</v>
      </c>
    </row>
    <row r="41" spans="1:11" ht="79.900000000000006" customHeight="1" x14ac:dyDescent="0.2">
      <c r="A41" s="16" t="s">
        <v>71</v>
      </c>
      <c r="B41" s="8" t="s">
        <v>72</v>
      </c>
      <c r="C41" s="4">
        <v>640000</v>
      </c>
      <c r="D41" s="4">
        <v>490000</v>
      </c>
      <c r="E41" s="4">
        <f t="shared" si="0"/>
        <v>1130000</v>
      </c>
      <c r="F41" s="4">
        <v>515000</v>
      </c>
      <c r="G41" s="4">
        <v>0</v>
      </c>
      <c r="H41" s="4">
        <f t="shared" si="1"/>
        <v>515000</v>
      </c>
      <c r="I41" s="4">
        <v>515000</v>
      </c>
      <c r="J41" s="4">
        <v>0</v>
      </c>
      <c r="K41" s="4">
        <f t="shared" si="2"/>
        <v>515000</v>
      </c>
    </row>
    <row r="42" spans="1:11" ht="78.599999999999994" customHeight="1" x14ac:dyDescent="0.2">
      <c r="A42" s="8" t="s">
        <v>252</v>
      </c>
      <c r="B42" s="7" t="s">
        <v>251</v>
      </c>
      <c r="C42" s="4">
        <f t="shared" ref="C42:K42" si="4">C43</f>
        <v>82000</v>
      </c>
      <c r="D42" s="4">
        <f t="shared" si="4"/>
        <v>-41000</v>
      </c>
      <c r="E42" s="4">
        <f t="shared" si="4"/>
        <v>41000</v>
      </c>
      <c r="F42" s="4">
        <f t="shared" si="4"/>
        <v>82000</v>
      </c>
      <c r="G42" s="4">
        <f t="shared" si="4"/>
        <v>0</v>
      </c>
      <c r="H42" s="4">
        <f t="shared" si="4"/>
        <v>82000</v>
      </c>
      <c r="I42" s="4">
        <f t="shared" si="4"/>
        <v>82000</v>
      </c>
      <c r="J42" s="4">
        <f t="shared" si="4"/>
        <v>0</v>
      </c>
      <c r="K42" s="4">
        <f t="shared" si="4"/>
        <v>82000</v>
      </c>
    </row>
    <row r="43" spans="1:11" ht="93.6" customHeight="1" x14ac:dyDescent="0.2">
      <c r="A43" s="16" t="s">
        <v>73</v>
      </c>
      <c r="B43" s="8" t="s">
        <v>74</v>
      </c>
      <c r="C43" s="4">
        <v>82000</v>
      </c>
      <c r="D43" s="4">
        <v>-41000</v>
      </c>
      <c r="E43" s="4">
        <f t="shared" si="0"/>
        <v>41000</v>
      </c>
      <c r="F43" s="4">
        <v>82000</v>
      </c>
      <c r="G43" s="4">
        <v>0</v>
      </c>
      <c r="H43" s="4">
        <f t="shared" si="1"/>
        <v>82000</v>
      </c>
      <c r="I43" s="4">
        <v>82000</v>
      </c>
      <c r="J43" s="4">
        <v>0</v>
      </c>
      <c r="K43" s="4">
        <f t="shared" si="2"/>
        <v>82000</v>
      </c>
    </row>
    <row r="44" spans="1:11" ht="97.15" customHeight="1" x14ac:dyDescent="0.2">
      <c r="A44" s="8" t="s">
        <v>253</v>
      </c>
      <c r="B44" s="8" t="s">
        <v>254</v>
      </c>
      <c r="C44" s="4">
        <f t="shared" ref="C44:K44" si="5">C45</f>
        <v>2344000</v>
      </c>
      <c r="D44" s="4">
        <f t="shared" si="5"/>
        <v>-473000</v>
      </c>
      <c r="E44" s="4">
        <f t="shared" si="5"/>
        <v>1871000</v>
      </c>
      <c r="F44" s="4">
        <f t="shared" si="5"/>
        <v>2200000</v>
      </c>
      <c r="G44" s="4">
        <f t="shared" si="5"/>
        <v>0</v>
      </c>
      <c r="H44" s="4">
        <f t="shared" si="5"/>
        <v>2200000</v>
      </c>
      <c r="I44" s="4">
        <f t="shared" si="5"/>
        <v>2200000</v>
      </c>
      <c r="J44" s="4">
        <f t="shared" si="5"/>
        <v>0</v>
      </c>
      <c r="K44" s="4">
        <f t="shared" si="5"/>
        <v>2200000</v>
      </c>
    </row>
    <row r="45" spans="1:11" ht="76.150000000000006" customHeight="1" x14ac:dyDescent="0.2">
      <c r="A45" s="16" t="s">
        <v>75</v>
      </c>
      <c r="B45" s="8" t="s">
        <v>76</v>
      </c>
      <c r="C45" s="4">
        <v>2344000</v>
      </c>
      <c r="D45" s="4">
        <v>-473000</v>
      </c>
      <c r="E45" s="4">
        <f t="shared" si="0"/>
        <v>1871000</v>
      </c>
      <c r="F45" s="4">
        <v>2200000</v>
      </c>
      <c r="G45" s="4">
        <v>0</v>
      </c>
      <c r="H45" s="4">
        <f t="shared" si="1"/>
        <v>2200000</v>
      </c>
      <c r="I45" s="4">
        <v>2200000</v>
      </c>
      <c r="J45" s="4">
        <v>0</v>
      </c>
      <c r="K45" s="4">
        <f t="shared" si="2"/>
        <v>2200000</v>
      </c>
    </row>
    <row r="46" spans="1:11" ht="32.25" customHeight="1" x14ac:dyDescent="0.2">
      <c r="A46" s="16" t="s">
        <v>77</v>
      </c>
      <c r="B46" s="8" t="s">
        <v>78</v>
      </c>
      <c r="C46" s="4">
        <v>50000</v>
      </c>
      <c r="D46" s="4">
        <f>D48</f>
        <v>95000</v>
      </c>
      <c r="E46" s="4">
        <f t="shared" si="0"/>
        <v>145000</v>
      </c>
      <c r="F46" s="4">
        <v>50000</v>
      </c>
      <c r="G46" s="4">
        <v>0</v>
      </c>
      <c r="H46" s="4">
        <f t="shared" si="1"/>
        <v>50000</v>
      </c>
      <c r="I46" s="4">
        <v>50000</v>
      </c>
      <c r="J46" s="4">
        <v>0</v>
      </c>
      <c r="K46" s="4">
        <f t="shared" si="2"/>
        <v>50000</v>
      </c>
    </row>
    <row r="47" spans="1:11" ht="32.25" customHeight="1" x14ac:dyDescent="0.2">
      <c r="A47" s="8" t="s">
        <v>255</v>
      </c>
      <c r="B47" s="7" t="s">
        <v>256</v>
      </c>
      <c r="C47" s="4">
        <f t="shared" ref="C47:K47" si="6">C48</f>
        <v>50000</v>
      </c>
      <c r="D47" s="4">
        <f t="shared" si="6"/>
        <v>95000</v>
      </c>
      <c r="E47" s="4">
        <f t="shared" si="6"/>
        <v>145000</v>
      </c>
      <c r="F47" s="4">
        <f t="shared" si="6"/>
        <v>50000</v>
      </c>
      <c r="G47" s="4">
        <f t="shared" si="6"/>
        <v>0</v>
      </c>
      <c r="H47" s="4">
        <f t="shared" si="6"/>
        <v>50000</v>
      </c>
      <c r="I47" s="4">
        <f t="shared" si="6"/>
        <v>50000</v>
      </c>
      <c r="J47" s="4">
        <f t="shared" si="6"/>
        <v>0</v>
      </c>
      <c r="K47" s="4">
        <f t="shared" si="6"/>
        <v>50000</v>
      </c>
    </row>
    <row r="48" spans="1:11" ht="64.5" customHeight="1" x14ac:dyDescent="0.2">
      <c r="A48" s="16" t="s">
        <v>79</v>
      </c>
      <c r="B48" s="8" t="s">
        <v>80</v>
      </c>
      <c r="C48" s="4">
        <v>50000</v>
      </c>
      <c r="D48" s="4">
        <v>95000</v>
      </c>
      <c r="E48" s="4">
        <f t="shared" si="0"/>
        <v>145000</v>
      </c>
      <c r="F48" s="4">
        <v>50000</v>
      </c>
      <c r="G48" s="4">
        <v>0</v>
      </c>
      <c r="H48" s="4">
        <f t="shared" si="1"/>
        <v>50000</v>
      </c>
      <c r="I48" s="4">
        <v>50000</v>
      </c>
      <c r="J48" s="4">
        <v>0</v>
      </c>
      <c r="K48" s="4">
        <f t="shared" si="2"/>
        <v>50000</v>
      </c>
    </row>
    <row r="49" spans="1:11" ht="84" customHeight="1" x14ac:dyDescent="0.2">
      <c r="A49" s="16" t="s">
        <v>81</v>
      </c>
      <c r="B49" s="8" t="s">
        <v>215</v>
      </c>
      <c r="C49" s="4">
        <v>172000</v>
      </c>
      <c r="D49" s="4">
        <v>39000</v>
      </c>
      <c r="E49" s="4">
        <f t="shared" si="0"/>
        <v>211000</v>
      </c>
      <c r="F49" s="4">
        <v>162000</v>
      </c>
      <c r="G49" s="4">
        <v>0</v>
      </c>
      <c r="H49" s="4">
        <f t="shared" si="1"/>
        <v>162000</v>
      </c>
      <c r="I49" s="4">
        <v>151000</v>
      </c>
      <c r="J49" s="4">
        <v>0</v>
      </c>
      <c r="K49" s="4">
        <f t="shared" si="2"/>
        <v>151000</v>
      </c>
    </row>
    <row r="50" spans="1:11" ht="97.15" customHeight="1" x14ac:dyDescent="0.2">
      <c r="A50" s="8" t="s">
        <v>81</v>
      </c>
      <c r="B50" s="7" t="s">
        <v>257</v>
      </c>
      <c r="C50" s="4">
        <f t="shared" ref="C50:K50" si="7">C51</f>
        <v>172000</v>
      </c>
      <c r="D50" s="4">
        <f t="shared" si="7"/>
        <v>39000</v>
      </c>
      <c r="E50" s="4">
        <f t="shared" si="7"/>
        <v>211000</v>
      </c>
      <c r="F50" s="4">
        <f t="shared" si="7"/>
        <v>162000</v>
      </c>
      <c r="G50" s="4">
        <f t="shared" si="7"/>
        <v>0</v>
      </c>
      <c r="H50" s="4">
        <f t="shared" si="7"/>
        <v>162000</v>
      </c>
      <c r="I50" s="4">
        <f t="shared" si="7"/>
        <v>151000</v>
      </c>
      <c r="J50" s="4">
        <f t="shared" si="7"/>
        <v>0</v>
      </c>
      <c r="K50" s="4">
        <f t="shared" si="7"/>
        <v>151000</v>
      </c>
    </row>
    <row r="51" spans="1:11" ht="79.150000000000006" customHeight="1" x14ac:dyDescent="0.2">
      <c r="A51" s="16" t="s">
        <v>82</v>
      </c>
      <c r="B51" s="8" t="s">
        <v>83</v>
      </c>
      <c r="C51" s="4">
        <v>172000</v>
      </c>
      <c r="D51" s="4">
        <v>39000</v>
      </c>
      <c r="E51" s="4">
        <f t="shared" si="0"/>
        <v>211000</v>
      </c>
      <c r="F51" s="4">
        <v>162000</v>
      </c>
      <c r="G51" s="4">
        <v>0</v>
      </c>
      <c r="H51" s="4">
        <f t="shared" si="1"/>
        <v>162000</v>
      </c>
      <c r="I51" s="4">
        <v>151000</v>
      </c>
      <c r="J51" s="4">
        <v>0</v>
      </c>
      <c r="K51" s="4">
        <f t="shared" si="2"/>
        <v>151000</v>
      </c>
    </row>
    <row r="52" spans="1:11" ht="32.25" customHeight="1" x14ac:dyDescent="0.2">
      <c r="A52" s="15" t="s">
        <v>84</v>
      </c>
      <c r="B52" s="12" t="s">
        <v>85</v>
      </c>
      <c r="C52" s="3">
        <v>375000</v>
      </c>
      <c r="D52" s="3">
        <f>D53</f>
        <v>562000</v>
      </c>
      <c r="E52" s="3">
        <f t="shared" si="0"/>
        <v>937000</v>
      </c>
      <c r="F52" s="3">
        <v>375000</v>
      </c>
      <c r="G52" s="3">
        <v>0</v>
      </c>
      <c r="H52" s="3">
        <f t="shared" si="1"/>
        <v>375000</v>
      </c>
      <c r="I52" s="3">
        <v>375000</v>
      </c>
      <c r="J52" s="3">
        <v>0</v>
      </c>
      <c r="K52" s="3">
        <f t="shared" si="2"/>
        <v>375000</v>
      </c>
    </row>
    <row r="53" spans="1:11" ht="16.149999999999999" customHeight="1" x14ac:dyDescent="0.2">
      <c r="A53" s="16" t="s">
        <v>86</v>
      </c>
      <c r="B53" s="8" t="s">
        <v>87</v>
      </c>
      <c r="C53" s="4">
        <v>375000</v>
      </c>
      <c r="D53" s="4">
        <f>D54+D55+D56</f>
        <v>562000</v>
      </c>
      <c r="E53" s="4">
        <f t="shared" si="0"/>
        <v>937000</v>
      </c>
      <c r="F53" s="4">
        <v>375000</v>
      </c>
      <c r="G53" s="4">
        <v>0</v>
      </c>
      <c r="H53" s="4">
        <f t="shared" si="1"/>
        <v>375000</v>
      </c>
      <c r="I53" s="4">
        <v>375000</v>
      </c>
      <c r="J53" s="4">
        <v>0</v>
      </c>
      <c r="K53" s="4">
        <f t="shared" si="2"/>
        <v>375000</v>
      </c>
    </row>
    <row r="54" spans="1:11" ht="32.25" customHeight="1" x14ac:dyDescent="0.2">
      <c r="A54" s="16" t="s">
        <v>88</v>
      </c>
      <c r="B54" s="8" t="s">
        <v>89</v>
      </c>
      <c r="C54" s="4">
        <v>167000</v>
      </c>
      <c r="D54" s="4">
        <v>207000</v>
      </c>
      <c r="E54" s="4">
        <f t="shared" si="0"/>
        <v>374000</v>
      </c>
      <c r="F54" s="4">
        <v>167000</v>
      </c>
      <c r="G54" s="4">
        <v>0</v>
      </c>
      <c r="H54" s="4">
        <f t="shared" si="1"/>
        <v>167000</v>
      </c>
      <c r="I54" s="4">
        <v>167000</v>
      </c>
      <c r="J54" s="4">
        <v>0</v>
      </c>
      <c r="K54" s="4">
        <f t="shared" si="2"/>
        <v>167000</v>
      </c>
    </row>
    <row r="55" spans="1:11" ht="25.15" customHeight="1" x14ac:dyDescent="0.2">
      <c r="A55" s="16" t="s">
        <v>90</v>
      </c>
      <c r="B55" s="8" t="s">
        <v>91</v>
      </c>
      <c r="C55" s="4">
        <v>140000</v>
      </c>
      <c r="D55" s="4">
        <v>377000</v>
      </c>
      <c r="E55" s="4">
        <f t="shared" si="0"/>
        <v>517000</v>
      </c>
      <c r="F55" s="4">
        <v>140000</v>
      </c>
      <c r="G55" s="4">
        <v>0</v>
      </c>
      <c r="H55" s="4">
        <f t="shared" si="1"/>
        <v>140000</v>
      </c>
      <c r="I55" s="4">
        <v>140000</v>
      </c>
      <c r="J55" s="4">
        <v>0</v>
      </c>
      <c r="K55" s="4">
        <f t="shared" si="2"/>
        <v>140000</v>
      </c>
    </row>
    <row r="56" spans="1:11" ht="25.15" customHeight="1" x14ac:dyDescent="0.2">
      <c r="A56" s="8" t="s">
        <v>216</v>
      </c>
      <c r="B56" s="8" t="s">
        <v>217</v>
      </c>
      <c r="C56" s="4">
        <v>68000</v>
      </c>
      <c r="D56" s="4">
        <f>D57</f>
        <v>-22000</v>
      </c>
      <c r="E56" s="4">
        <f t="shared" si="0"/>
        <v>46000</v>
      </c>
      <c r="F56" s="4">
        <f t="shared" si="0"/>
        <v>24000</v>
      </c>
      <c r="G56" s="4">
        <v>0</v>
      </c>
      <c r="H56" s="4">
        <v>68000</v>
      </c>
      <c r="I56" s="4">
        <f t="shared" si="0"/>
        <v>68000</v>
      </c>
      <c r="J56" s="4">
        <v>0</v>
      </c>
      <c r="K56" s="4">
        <f t="shared" si="0"/>
        <v>68000</v>
      </c>
    </row>
    <row r="57" spans="1:11" ht="15" customHeight="1" x14ac:dyDescent="0.2">
      <c r="A57" s="16" t="s">
        <v>92</v>
      </c>
      <c r="B57" s="8" t="s">
        <v>93</v>
      </c>
      <c r="C57" s="4">
        <v>68000</v>
      </c>
      <c r="D57" s="4">
        <v>-22000</v>
      </c>
      <c r="E57" s="4">
        <f t="shared" si="0"/>
        <v>46000</v>
      </c>
      <c r="F57" s="4">
        <v>68000</v>
      </c>
      <c r="G57" s="4">
        <v>0</v>
      </c>
      <c r="H57" s="4">
        <f t="shared" si="1"/>
        <v>68000</v>
      </c>
      <c r="I57" s="4">
        <v>68000</v>
      </c>
      <c r="J57" s="4">
        <v>0</v>
      </c>
      <c r="K57" s="4">
        <f t="shared" si="2"/>
        <v>68000</v>
      </c>
    </row>
    <row r="58" spans="1:11" ht="32.25" customHeight="1" x14ac:dyDescent="0.2">
      <c r="A58" s="15" t="s">
        <v>94</v>
      </c>
      <c r="B58" s="12" t="s">
        <v>95</v>
      </c>
      <c r="C58" s="3">
        <v>18334000</v>
      </c>
      <c r="D58" s="3">
        <v>-6943000</v>
      </c>
      <c r="E58" s="3">
        <f t="shared" si="0"/>
        <v>11391000</v>
      </c>
      <c r="F58" s="3">
        <v>3877000</v>
      </c>
      <c r="G58" s="3">
        <v>0</v>
      </c>
      <c r="H58" s="3">
        <f t="shared" si="1"/>
        <v>3877000</v>
      </c>
      <c r="I58" s="3">
        <v>3582000</v>
      </c>
      <c r="J58" s="3">
        <v>0</v>
      </c>
      <c r="K58" s="3">
        <f t="shared" si="2"/>
        <v>3582000</v>
      </c>
    </row>
    <row r="59" spans="1:11" ht="87" customHeight="1" x14ac:dyDescent="0.2">
      <c r="A59" s="16" t="s">
        <v>96</v>
      </c>
      <c r="B59" s="8" t="s">
        <v>218</v>
      </c>
      <c r="C59" s="4">
        <v>769000</v>
      </c>
      <c r="D59" s="4">
        <f>D61+D62</f>
        <v>3211000</v>
      </c>
      <c r="E59" s="4">
        <f t="shared" si="0"/>
        <v>3980000</v>
      </c>
      <c r="F59" s="4">
        <v>740000</v>
      </c>
      <c r="G59" s="4">
        <v>0</v>
      </c>
      <c r="H59" s="4">
        <f t="shared" si="1"/>
        <v>740000</v>
      </c>
      <c r="I59" s="4">
        <v>445000</v>
      </c>
      <c r="J59" s="4">
        <v>0</v>
      </c>
      <c r="K59" s="4">
        <f t="shared" si="2"/>
        <v>445000</v>
      </c>
    </row>
    <row r="60" spans="1:11" ht="97.9" customHeight="1" x14ac:dyDescent="0.2">
      <c r="A60" s="8" t="s">
        <v>258</v>
      </c>
      <c r="B60" s="7" t="s">
        <v>259</v>
      </c>
      <c r="C60" s="4">
        <f t="shared" ref="C60:K60" si="8">C61</f>
        <v>769000</v>
      </c>
      <c r="D60" s="4">
        <f t="shared" si="8"/>
        <v>2711000</v>
      </c>
      <c r="E60" s="4">
        <f t="shared" si="8"/>
        <v>3480000</v>
      </c>
      <c r="F60" s="4">
        <f t="shared" si="8"/>
        <v>740000</v>
      </c>
      <c r="G60" s="4">
        <f t="shared" si="8"/>
        <v>0</v>
      </c>
      <c r="H60" s="4">
        <f t="shared" si="8"/>
        <v>740000</v>
      </c>
      <c r="I60" s="4">
        <f t="shared" si="8"/>
        <v>445000</v>
      </c>
      <c r="J60" s="4">
        <f t="shared" si="8"/>
        <v>0</v>
      </c>
      <c r="K60" s="4">
        <f t="shared" si="8"/>
        <v>445000</v>
      </c>
    </row>
    <row r="61" spans="1:11" ht="102" customHeight="1" x14ac:dyDescent="0.2">
      <c r="A61" s="16" t="s">
        <v>97</v>
      </c>
      <c r="B61" s="8" t="s">
        <v>98</v>
      </c>
      <c r="C61" s="4">
        <v>769000</v>
      </c>
      <c r="D61" s="4">
        <v>2711000</v>
      </c>
      <c r="E61" s="4">
        <f t="shared" si="0"/>
        <v>3480000</v>
      </c>
      <c r="F61" s="4">
        <v>740000</v>
      </c>
      <c r="G61" s="4">
        <v>0</v>
      </c>
      <c r="H61" s="4">
        <f t="shared" si="1"/>
        <v>740000</v>
      </c>
      <c r="I61" s="4">
        <v>445000</v>
      </c>
      <c r="J61" s="4">
        <v>0</v>
      </c>
      <c r="K61" s="4">
        <f t="shared" si="2"/>
        <v>445000</v>
      </c>
    </row>
    <row r="62" spans="1:11" ht="98.45" customHeight="1" x14ac:dyDescent="0.2">
      <c r="A62" s="16" t="s">
        <v>225</v>
      </c>
      <c r="B62" s="8" t="s">
        <v>226</v>
      </c>
      <c r="C62" s="4">
        <v>0</v>
      </c>
      <c r="D62" s="4">
        <f>D63</f>
        <v>500000</v>
      </c>
      <c r="E62" s="4">
        <v>500000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</row>
    <row r="63" spans="1:11" ht="99.6" customHeight="1" x14ac:dyDescent="0.2">
      <c r="A63" s="8" t="s">
        <v>219</v>
      </c>
      <c r="B63" s="8" t="s">
        <v>98</v>
      </c>
      <c r="C63" s="4">
        <v>0</v>
      </c>
      <c r="D63" s="4">
        <v>500000</v>
      </c>
      <c r="E63" s="4">
        <v>500000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</row>
    <row r="64" spans="1:11" ht="27.6" customHeight="1" x14ac:dyDescent="0.2">
      <c r="A64" s="8" t="s">
        <v>260</v>
      </c>
      <c r="B64" s="7" t="s">
        <v>261</v>
      </c>
      <c r="C64" s="4">
        <f t="shared" ref="C64:K64" si="9">C65+C68</f>
        <v>17515000</v>
      </c>
      <c r="D64" s="4">
        <f t="shared" si="9"/>
        <v>-10281000</v>
      </c>
      <c r="E64" s="4">
        <f t="shared" si="9"/>
        <v>7234000</v>
      </c>
      <c r="F64" s="4">
        <f t="shared" si="9"/>
        <v>3100000</v>
      </c>
      <c r="G64" s="4">
        <f t="shared" si="9"/>
        <v>0</v>
      </c>
      <c r="H64" s="4">
        <f t="shared" si="9"/>
        <v>3100000</v>
      </c>
      <c r="I64" s="4">
        <f t="shared" si="9"/>
        <v>3100000</v>
      </c>
      <c r="J64" s="4">
        <f t="shared" si="9"/>
        <v>0</v>
      </c>
      <c r="K64" s="4">
        <f t="shared" si="9"/>
        <v>3100000</v>
      </c>
    </row>
    <row r="65" spans="1:11" ht="27.6" customHeight="1" x14ac:dyDescent="0.2">
      <c r="A65" s="8" t="s">
        <v>263</v>
      </c>
      <c r="B65" s="7" t="s">
        <v>262</v>
      </c>
      <c r="C65" s="4">
        <f t="shared" ref="C65:K65" si="10">C66+C67</f>
        <v>17515000</v>
      </c>
      <c r="D65" s="4">
        <f t="shared" si="10"/>
        <v>-11642000</v>
      </c>
      <c r="E65" s="4">
        <f t="shared" si="10"/>
        <v>5873000</v>
      </c>
      <c r="F65" s="4">
        <f t="shared" si="10"/>
        <v>3100000</v>
      </c>
      <c r="G65" s="4">
        <f t="shared" si="10"/>
        <v>0</v>
      </c>
      <c r="H65" s="4">
        <f t="shared" si="10"/>
        <v>3100000</v>
      </c>
      <c r="I65" s="4">
        <f t="shared" si="10"/>
        <v>3100000</v>
      </c>
      <c r="J65" s="4">
        <f t="shared" si="10"/>
        <v>0</v>
      </c>
      <c r="K65" s="4">
        <f t="shared" si="10"/>
        <v>3100000</v>
      </c>
    </row>
    <row r="66" spans="1:11" ht="67.900000000000006" customHeight="1" x14ac:dyDescent="0.2">
      <c r="A66" s="16" t="s">
        <v>101</v>
      </c>
      <c r="B66" s="8" t="s">
        <v>102</v>
      </c>
      <c r="C66" s="4">
        <v>17415000</v>
      </c>
      <c r="D66" s="4">
        <v>-12025000</v>
      </c>
      <c r="E66" s="4">
        <f t="shared" si="0"/>
        <v>5390000</v>
      </c>
      <c r="F66" s="4">
        <v>3000000</v>
      </c>
      <c r="G66" s="4">
        <v>0</v>
      </c>
      <c r="H66" s="4">
        <f t="shared" si="1"/>
        <v>3000000</v>
      </c>
      <c r="I66" s="4">
        <v>3000000</v>
      </c>
      <c r="J66" s="4">
        <v>0</v>
      </c>
      <c r="K66" s="4">
        <f t="shared" si="2"/>
        <v>3000000</v>
      </c>
    </row>
    <row r="67" spans="1:11" ht="47.45" customHeight="1" x14ac:dyDescent="0.2">
      <c r="A67" s="16" t="s">
        <v>103</v>
      </c>
      <c r="B67" s="8" t="s">
        <v>104</v>
      </c>
      <c r="C67" s="4">
        <v>100000</v>
      </c>
      <c r="D67" s="4">
        <v>383000</v>
      </c>
      <c r="E67" s="4">
        <f t="shared" si="0"/>
        <v>483000</v>
      </c>
      <c r="F67" s="4">
        <v>100000</v>
      </c>
      <c r="G67" s="4">
        <v>0</v>
      </c>
      <c r="H67" s="4">
        <f t="shared" si="1"/>
        <v>100000</v>
      </c>
      <c r="I67" s="4">
        <v>100000</v>
      </c>
      <c r="J67" s="4">
        <v>0</v>
      </c>
      <c r="K67" s="4">
        <f t="shared" si="2"/>
        <v>100000</v>
      </c>
    </row>
    <row r="68" spans="1:11" ht="39" customHeight="1" x14ac:dyDescent="0.2">
      <c r="A68" s="8" t="s">
        <v>99</v>
      </c>
      <c r="B68" s="8" t="s">
        <v>100</v>
      </c>
      <c r="C68" s="4">
        <v>0</v>
      </c>
      <c r="D68" s="4">
        <f>D69</f>
        <v>1361000</v>
      </c>
      <c r="E68" s="4">
        <f>C68+D68</f>
        <v>1361000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</row>
    <row r="69" spans="1:11" ht="50.45" customHeight="1" x14ac:dyDescent="0.2">
      <c r="A69" s="8" t="s">
        <v>237</v>
      </c>
      <c r="B69" s="8" t="s">
        <v>239</v>
      </c>
      <c r="C69" s="4">
        <v>0</v>
      </c>
      <c r="D69" s="4">
        <f>D70</f>
        <v>1361000</v>
      </c>
      <c r="E69" s="4">
        <f>C69+D69</f>
        <v>1361000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 ht="64.5" customHeight="1" x14ac:dyDescent="0.2">
      <c r="A70" s="8" t="s">
        <v>238</v>
      </c>
      <c r="B70" s="8" t="s">
        <v>240</v>
      </c>
      <c r="C70" s="4">
        <v>0</v>
      </c>
      <c r="D70" s="4">
        <v>1361000</v>
      </c>
      <c r="E70" s="4">
        <f>C70+D70</f>
        <v>1361000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</row>
    <row r="71" spans="1:11" ht="70.150000000000006" customHeight="1" x14ac:dyDescent="0.2">
      <c r="A71" s="16" t="s">
        <v>105</v>
      </c>
      <c r="B71" s="8" t="s">
        <v>220</v>
      </c>
      <c r="C71" s="4">
        <v>50000</v>
      </c>
      <c r="D71" s="4">
        <f>D72+D73</f>
        <v>127000</v>
      </c>
      <c r="E71" s="4">
        <f t="shared" si="0"/>
        <v>177000</v>
      </c>
      <c r="F71" s="4">
        <v>37000</v>
      </c>
      <c r="G71" s="4">
        <v>0</v>
      </c>
      <c r="H71" s="4">
        <f t="shared" si="1"/>
        <v>37000</v>
      </c>
      <c r="I71" s="4">
        <v>37000</v>
      </c>
      <c r="J71" s="4">
        <v>0</v>
      </c>
      <c r="K71" s="4">
        <f t="shared" si="2"/>
        <v>37000</v>
      </c>
    </row>
    <row r="72" spans="1:11" ht="94.15" customHeight="1" x14ac:dyDescent="0.2">
      <c r="A72" s="16" t="s">
        <v>106</v>
      </c>
      <c r="B72" s="8" t="s">
        <v>107</v>
      </c>
      <c r="C72" s="4">
        <v>24000</v>
      </c>
      <c r="D72" s="4">
        <v>70000</v>
      </c>
      <c r="E72" s="4">
        <f t="shared" si="0"/>
        <v>94000</v>
      </c>
      <c r="F72" s="4">
        <v>24000</v>
      </c>
      <c r="G72" s="4">
        <v>0</v>
      </c>
      <c r="H72" s="4">
        <f t="shared" si="1"/>
        <v>24000</v>
      </c>
      <c r="I72" s="4">
        <v>24000</v>
      </c>
      <c r="J72" s="4">
        <v>0</v>
      </c>
      <c r="K72" s="4">
        <f t="shared" si="2"/>
        <v>24000</v>
      </c>
    </row>
    <row r="73" spans="1:11" ht="78.599999999999994" customHeight="1" x14ac:dyDescent="0.2">
      <c r="A73" s="16" t="s">
        <v>108</v>
      </c>
      <c r="B73" s="8" t="s">
        <v>109</v>
      </c>
      <c r="C73" s="4">
        <v>26000</v>
      </c>
      <c r="D73" s="4">
        <v>57000</v>
      </c>
      <c r="E73" s="4">
        <f t="shared" si="0"/>
        <v>83000</v>
      </c>
      <c r="F73" s="4">
        <v>13000</v>
      </c>
      <c r="G73" s="4">
        <v>0</v>
      </c>
      <c r="H73" s="4">
        <f t="shared" si="1"/>
        <v>13000</v>
      </c>
      <c r="I73" s="4">
        <v>13000</v>
      </c>
      <c r="J73" s="4">
        <v>0</v>
      </c>
      <c r="K73" s="4">
        <f t="shared" si="2"/>
        <v>13000</v>
      </c>
    </row>
    <row r="74" spans="1:11" ht="15" customHeight="1" x14ac:dyDescent="0.2">
      <c r="A74" s="15" t="s">
        <v>110</v>
      </c>
      <c r="B74" s="12" t="s">
        <v>221</v>
      </c>
      <c r="C74" s="3">
        <v>241000</v>
      </c>
      <c r="D74" s="3">
        <v>0</v>
      </c>
      <c r="E74" s="3">
        <f t="shared" si="0"/>
        <v>241000</v>
      </c>
      <c r="F74" s="3">
        <v>241000</v>
      </c>
      <c r="G74" s="3">
        <v>0</v>
      </c>
      <c r="H74" s="3">
        <f t="shared" si="1"/>
        <v>241000</v>
      </c>
      <c r="I74" s="3">
        <v>241000</v>
      </c>
      <c r="J74" s="3">
        <v>0</v>
      </c>
      <c r="K74" s="3">
        <f t="shared" si="2"/>
        <v>241000</v>
      </c>
    </row>
    <row r="75" spans="1:11" ht="45.6" customHeight="1" x14ac:dyDescent="0.2">
      <c r="A75" s="16" t="s">
        <v>111</v>
      </c>
      <c r="B75" s="8" t="s">
        <v>222</v>
      </c>
      <c r="C75" s="4">
        <v>241000</v>
      </c>
      <c r="D75" s="4">
        <v>0</v>
      </c>
      <c r="E75" s="4">
        <f t="shared" si="0"/>
        <v>241000</v>
      </c>
      <c r="F75" s="4">
        <v>241000</v>
      </c>
      <c r="G75" s="4">
        <v>0</v>
      </c>
      <c r="H75" s="4">
        <f t="shared" si="1"/>
        <v>241000</v>
      </c>
      <c r="I75" s="4">
        <v>241000</v>
      </c>
      <c r="J75" s="4">
        <v>0</v>
      </c>
      <c r="K75" s="4">
        <f t="shared" si="2"/>
        <v>241000</v>
      </c>
    </row>
    <row r="76" spans="1:11" ht="48.95" customHeight="1" x14ac:dyDescent="0.2">
      <c r="A76" s="16" t="s">
        <v>112</v>
      </c>
      <c r="B76" s="8" t="s">
        <v>113</v>
      </c>
      <c r="C76" s="4">
        <v>241000</v>
      </c>
      <c r="D76" s="4">
        <v>0</v>
      </c>
      <c r="E76" s="4">
        <f t="shared" si="0"/>
        <v>241000</v>
      </c>
      <c r="F76" s="4">
        <v>241000</v>
      </c>
      <c r="G76" s="4">
        <v>0</v>
      </c>
      <c r="H76" s="4">
        <f t="shared" si="1"/>
        <v>241000</v>
      </c>
      <c r="I76" s="4">
        <v>241000</v>
      </c>
      <c r="J76" s="4">
        <v>0</v>
      </c>
      <c r="K76" s="4">
        <f t="shared" si="2"/>
        <v>241000</v>
      </c>
    </row>
    <row r="77" spans="1:11" ht="25.9" customHeight="1" x14ac:dyDescent="0.2">
      <c r="A77" s="15" t="s">
        <v>114</v>
      </c>
      <c r="B77" s="12" t="s">
        <v>115</v>
      </c>
      <c r="C77" s="3">
        <v>1573000</v>
      </c>
      <c r="D77" s="3">
        <f>D78+D97+D99+D101+D103+D106+D108</f>
        <v>525500</v>
      </c>
      <c r="E77" s="3">
        <f t="shared" si="0"/>
        <v>2098500</v>
      </c>
      <c r="F77" s="3">
        <v>1715000</v>
      </c>
      <c r="G77" s="3">
        <v>0</v>
      </c>
      <c r="H77" s="3">
        <f t="shared" si="1"/>
        <v>1715000</v>
      </c>
      <c r="I77" s="3">
        <v>1866000</v>
      </c>
      <c r="J77" s="3">
        <v>0</v>
      </c>
      <c r="K77" s="3">
        <f t="shared" si="2"/>
        <v>1866000</v>
      </c>
    </row>
    <row r="78" spans="1:11" s="6" customFormat="1" ht="30.6" customHeight="1" x14ac:dyDescent="0.2">
      <c r="A78" s="8" t="s">
        <v>116</v>
      </c>
      <c r="B78" s="8" t="s">
        <v>117</v>
      </c>
      <c r="C78" s="4">
        <v>1041000</v>
      </c>
      <c r="D78" s="4">
        <f>D80+D82+D84+D86+D88+D90++D92+D94+D96</f>
        <v>86000</v>
      </c>
      <c r="E78" s="4">
        <f t="shared" si="0"/>
        <v>1127000</v>
      </c>
      <c r="F78" s="4">
        <v>1135000</v>
      </c>
      <c r="G78" s="4">
        <v>0</v>
      </c>
      <c r="H78" s="4">
        <f t="shared" si="1"/>
        <v>1135000</v>
      </c>
      <c r="I78" s="4">
        <v>1235000</v>
      </c>
      <c r="J78" s="4">
        <v>0</v>
      </c>
      <c r="K78" s="4">
        <f t="shared" si="2"/>
        <v>1235000</v>
      </c>
    </row>
    <row r="79" spans="1:11" s="6" customFormat="1" ht="59.45" customHeight="1" x14ac:dyDescent="0.2">
      <c r="A79" s="17" t="s">
        <v>264</v>
      </c>
      <c r="B79" s="13" t="s">
        <v>265</v>
      </c>
      <c r="C79" s="4">
        <f t="shared" ref="C79:K79" si="11">C80</f>
        <v>5000</v>
      </c>
      <c r="D79" s="4">
        <f t="shared" si="11"/>
        <v>39000</v>
      </c>
      <c r="E79" s="4">
        <f t="shared" si="11"/>
        <v>44000</v>
      </c>
      <c r="F79" s="4">
        <f t="shared" si="11"/>
        <v>5000</v>
      </c>
      <c r="G79" s="4">
        <f t="shared" si="11"/>
        <v>0</v>
      </c>
      <c r="H79" s="4">
        <f t="shared" si="11"/>
        <v>5000</v>
      </c>
      <c r="I79" s="4">
        <f t="shared" si="11"/>
        <v>5000</v>
      </c>
      <c r="J79" s="4">
        <f t="shared" si="11"/>
        <v>0</v>
      </c>
      <c r="K79" s="4">
        <f t="shared" si="11"/>
        <v>5000</v>
      </c>
    </row>
    <row r="80" spans="1:11" s="6" customFormat="1" ht="80.45" customHeight="1" x14ac:dyDescent="0.2">
      <c r="A80" s="8" t="s">
        <v>118</v>
      </c>
      <c r="B80" s="8" t="s">
        <v>119</v>
      </c>
      <c r="C80" s="4">
        <v>5000</v>
      </c>
      <c r="D80" s="4">
        <v>39000</v>
      </c>
      <c r="E80" s="4">
        <f t="shared" si="0"/>
        <v>44000</v>
      </c>
      <c r="F80" s="4">
        <v>5000</v>
      </c>
      <c r="G80" s="4">
        <v>0</v>
      </c>
      <c r="H80" s="4">
        <f t="shared" si="1"/>
        <v>5000</v>
      </c>
      <c r="I80" s="4">
        <v>5000</v>
      </c>
      <c r="J80" s="4">
        <v>0</v>
      </c>
      <c r="K80" s="4">
        <f t="shared" si="2"/>
        <v>5000</v>
      </c>
    </row>
    <row r="81" spans="1:11" s="6" customFormat="1" ht="80.45" customHeight="1" x14ac:dyDescent="0.2">
      <c r="A81" s="14" t="s">
        <v>266</v>
      </c>
      <c r="B81" s="13" t="s">
        <v>267</v>
      </c>
      <c r="C81" s="4">
        <f t="shared" ref="C81:K81" si="12">C82</f>
        <v>119000</v>
      </c>
      <c r="D81" s="4">
        <f t="shared" si="12"/>
        <v>52000</v>
      </c>
      <c r="E81" s="4">
        <f t="shared" si="12"/>
        <v>171000</v>
      </c>
      <c r="F81" s="4">
        <f t="shared" si="12"/>
        <v>130000</v>
      </c>
      <c r="G81" s="4">
        <f t="shared" si="12"/>
        <v>0</v>
      </c>
      <c r="H81" s="4">
        <f t="shared" si="12"/>
        <v>130000</v>
      </c>
      <c r="I81" s="4">
        <f t="shared" si="12"/>
        <v>141000</v>
      </c>
      <c r="J81" s="4">
        <f t="shared" si="12"/>
        <v>0</v>
      </c>
      <c r="K81" s="4">
        <f t="shared" si="12"/>
        <v>141000</v>
      </c>
    </row>
    <row r="82" spans="1:11" s="6" customFormat="1" ht="81" customHeight="1" x14ac:dyDescent="0.2">
      <c r="A82" s="8" t="s">
        <v>120</v>
      </c>
      <c r="B82" s="8" t="s">
        <v>121</v>
      </c>
      <c r="C82" s="4">
        <v>119000</v>
      </c>
      <c r="D82" s="4">
        <v>52000</v>
      </c>
      <c r="E82" s="4">
        <f t="shared" si="0"/>
        <v>171000</v>
      </c>
      <c r="F82" s="4">
        <v>130000</v>
      </c>
      <c r="G82" s="4">
        <v>0</v>
      </c>
      <c r="H82" s="4">
        <f t="shared" si="1"/>
        <v>130000</v>
      </c>
      <c r="I82" s="4">
        <v>141000</v>
      </c>
      <c r="J82" s="4">
        <v>0</v>
      </c>
      <c r="K82" s="4">
        <f t="shared" si="2"/>
        <v>141000</v>
      </c>
    </row>
    <row r="83" spans="1:11" s="6" customFormat="1" ht="66.599999999999994" customHeight="1" x14ac:dyDescent="0.2">
      <c r="A83" s="14" t="s">
        <v>268</v>
      </c>
      <c r="B83" s="13" t="s">
        <v>269</v>
      </c>
      <c r="C83" s="4">
        <f t="shared" ref="C83:K83" si="13">C84</f>
        <v>66000</v>
      </c>
      <c r="D83" s="4">
        <f t="shared" si="13"/>
        <v>184000</v>
      </c>
      <c r="E83" s="4">
        <f t="shared" si="13"/>
        <v>250000</v>
      </c>
      <c r="F83" s="4">
        <f t="shared" si="13"/>
        <v>72000</v>
      </c>
      <c r="G83" s="4">
        <f t="shared" si="13"/>
        <v>0</v>
      </c>
      <c r="H83" s="4">
        <f t="shared" si="13"/>
        <v>72000</v>
      </c>
      <c r="I83" s="4">
        <f t="shared" si="13"/>
        <v>78000</v>
      </c>
      <c r="J83" s="4">
        <f t="shared" si="13"/>
        <v>0</v>
      </c>
      <c r="K83" s="4">
        <f t="shared" si="13"/>
        <v>78000</v>
      </c>
    </row>
    <row r="84" spans="1:11" s="6" customFormat="1" ht="80.45" customHeight="1" x14ac:dyDescent="0.2">
      <c r="A84" s="8" t="s">
        <v>122</v>
      </c>
      <c r="B84" s="8" t="s">
        <v>123</v>
      </c>
      <c r="C84" s="4">
        <v>66000</v>
      </c>
      <c r="D84" s="4">
        <v>184000</v>
      </c>
      <c r="E84" s="4">
        <f t="shared" si="0"/>
        <v>250000</v>
      </c>
      <c r="F84" s="4">
        <v>72000</v>
      </c>
      <c r="G84" s="4">
        <v>0</v>
      </c>
      <c r="H84" s="4">
        <f t="shared" si="1"/>
        <v>72000</v>
      </c>
      <c r="I84" s="4">
        <v>78000</v>
      </c>
      <c r="J84" s="4">
        <v>0</v>
      </c>
      <c r="K84" s="4">
        <f t="shared" si="2"/>
        <v>78000</v>
      </c>
    </row>
    <row r="85" spans="1:11" s="6" customFormat="1" ht="80.45" customHeight="1" x14ac:dyDescent="0.2">
      <c r="A85" s="14" t="s">
        <v>270</v>
      </c>
      <c r="B85" s="13" t="s">
        <v>271</v>
      </c>
      <c r="C85" s="4">
        <f t="shared" ref="C85:K85" si="14">C86</f>
        <v>18000</v>
      </c>
      <c r="D85" s="4">
        <f t="shared" si="14"/>
        <v>0</v>
      </c>
      <c r="E85" s="4">
        <f t="shared" si="14"/>
        <v>18000</v>
      </c>
      <c r="F85" s="4">
        <f t="shared" si="14"/>
        <v>20000</v>
      </c>
      <c r="G85" s="4">
        <f t="shared" si="14"/>
        <v>0</v>
      </c>
      <c r="H85" s="4">
        <f t="shared" si="14"/>
        <v>20000</v>
      </c>
      <c r="I85" s="4">
        <f t="shared" si="14"/>
        <v>22000</v>
      </c>
      <c r="J85" s="4">
        <f t="shared" si="14"/>
        <v>0</v>
      </c>
      <c r="K85" s="4">
        <f t="shared" si="14"/>
        <v>22000</v>
      </c>
    </row>
    <row r="86" spans="1:11" s="6" customFormat="1" ht="95.45" customHeight="1" x14ac:dyDescent="0.2">
      <c r="A86" s="8" t="s">
        <v>124</v>
      </c>
      <c r="B86" s="8" t="s">
        <v>125</v>
      </c>
      <c r="C86" s="4">
        <v>18000</v>
      </c>
      <c r="D86" s="4">
        <v>0</v>
      </c>
      <c r="E86" s="4">
        <f t="shared" si="0"/>
        <v>18000</v>
      </c>
      <c r="F86" s="4">
        <v>20000</v>
      </c>
      <c r="G86" s="4">
        <v>0</v>
      </c>
      <c r="H86" s="4">
        <f t="shared" si="1"/>
        <v>20000</v>
      </c>
      <c r="I86" s="4">
        <v>22000</v>
      </c>
      <c r="J86" s="4">
        <v>0</v>
      </c>
      <c r="K86" s="4">
        <f t="shared" si="2"/>
        <v>22000</v>
      </c>
    </row>
    <row r="87" spans="1:11" s="6" customFormat="1" ht="62.45" customHeight="1" x14ac:dyDescent="0.2">
      <c r="A87" s="14" t="s">
        <v>272</v>
      </c>
      <c r="B87" s="13" t="s">
        <v>273</v>
      </c>
      <c r="C87" s="4">
        <f t="shared" ref="C87:K87" si="15">C88</f>
        <v>37000</v>
      </c>
      <c r="D87" s="4">
        <f t="shared" si="15"/>
        <v>-32000</v>
      </c>
      <c r="E87" s="4">
        <f t="shared" si="15"/>
        <v>5000</v>
      </c>
      <c r="F87" s="4">
        <f t="shared" si="15"/>
        <v>40000</v>
      </c>
      <c r="G87" s="4">
        <f t="shared" si="15"/>
        <v>0</v>
      </c>
      <c r="H87" s="4">
        <f t="shared" si="15"/>
        <v>40000</v>
      </c>
      <c r="I87" s="4">
        <f t="shared" si="15"/>
        <v>44000</v>
      </c>
      <c r="J87" s="4">
        <f t="shared" si="15"/>
        <v>0</v>
      </c>
      <c r="K87" s="4">
        <f t="shared" si="15"/>
        <v>44000</v>
      </c>
    </row>
    <row r="88" spans="1:11" s="6" customFormat="1" ht="79.900000000000006" customHeight="1" x14ac:dyDescent="0.2">
      <c r="A88" s="8" t="s">
        <v>126</v>
      </c>
      <c r="B88" s="8" t="s">
        <v>121</v>
      </c>
      <c r="C88" s="4">
        <v>37000</v>
      </c>
      <c r="D88" s="4">
        <v>-32000</v>
      </c>
      <c r="E88" s="4">
        <f t="shared" si="0"/>
        <v>5000</v>
      </c>
      <c r="F88" s="4">
        <v>40000</v>
      </c>
      <c r="G88" s="4">
        <v>0</v>
      </c>
      <c r="H88" s="4">
        <f t="shared" si="1"/>
        <v>40000</v>
      </c>
      <c r="I88" s="4">
        <v>44000</v>
      </c>
      <c r="J88" s="4">
        <v>0</v>
      </c>
      <c r="K88" s="4">
        <f t="shared" si="2"/>
        <v>44000</v>
      </c>
    </row>
    <row r="89" spans="1:11" s="6" customFormat="1" ht="95.45" customHeight="1" x14ac:dyDescent="0.2">
      <c r="A89" s="14" t="s">
        <v>274</v>
      </c>
      <c r="B89" s="13" t="s">
        <v>275</v>
      </c>
      <c r="C89" s="4">
        <f t="shared" ref="C89:K89" si="16">C90</f>
        <v>17000</v>
      </c>
      <c r="D89" s="4">
        <f t="shared" si="16"/>
        <v>-13000</v>
      </c>
      <c r="E89" s="4">
        <f t="shared" si="16"/>
        <v>4000</v>
      </c>
      <c r="F89" s="4">
        <f t="shared" si="16"/>
        <v>18000</v>
      </c>
      <c r="G89" s="4">
        <f t="shared" si="16"/>
        <v>0</v>
      </c>
      <c r="H89" s="4">
        <f t="shared" si="16"/>
        <v>18000</v>
      </c>
      <c r="I89" s="4">
        <f t="shared" si="16"/>
        <v>19000</v>
      </c>
      <c r="J89" s="4">
        <f t="shared" si="16"/>
        <v>0</v>
      </c>
      <c r="K89" s="4">
        <f t="shared" si="16"/>
        <v>19000</v>
      </c>
    </row>
    <row r="90" spans="1:11" s="6" customFormat="1" ht="124.15" customHeight="1" x14ac:dyDescent="0.2">
      <c r="A90" s="8" t="s">
        <v>127</v>
      </c>
      <c r="B90" s="8" t="s">
        <v>128</v>
      </c>
      <c r="C90" s="4">
        <v>17000</v>
      </c>
      <c r="D90" s="4">
        <v>-13000</v>
      </c>
      <c r="E90" s="4">
        <f t="shared" si="0"/>
        <v>4000</v>
      </c>
      <c r="F90" s="4">
        <v>18000</v>
      </c>
      <c r="G90" s="4">
        <v>0</v>
      </c>
      <c r="H90" s="4">
        <f t="shared" si="1"/>
        <v>18000</v>
      </c>
      <c r="I90" s="4">
        <v>19000</v>
      </c>
      <c r="J90" s="4">
        <v>0</v>
      </c>
      <c r="K90" s="4">
        <f t="shared" si="2"/>
        <v>19000</v>
      </c>
    </row>
    <row r="91" spans="1:11" s="6" customFormat="1" ht="65.45" customHeight="1" x14ac:dyDescent="0.2">
      <c r="A91" s="14" t="s">
        <v>276</v>
      </c>
      <c r="B91" s="13" t="s">
        <v>277</v>
      </c>
      <c r="C91" s="4">
        <f t="shared" ref="C91:K91" si="17">C92</f>
        <v>51000</v>
      </c>
      <c r="D91" s="4">
        <f t="shared" si="17"/>
        <v>-26000</v>
      </c>
      <c r="E91" s="4">
        <f t="shared" si="17"/>
        <v>25000</v>
      </c>
      <c r="F91" s="4">
        <f t="shared" si="17"/>
        <v>56000</v>
      </c>
      <c r="G91" s="4">
        <f t="shared" si="17"/>
        <v>0</v>
      </c>
      <c r="H91" s="4">
        <f t="shared" si="17"/>
        <v>56000</v>
      </c>
      <c r="I91" s="4">
        <f t="shared" si="17"/>
        <v>61000</v>
      </c>
      <c r="J91" s="4">
        <f t="shared" si="17"/>
        <v>0</v>
      </c>
      <c r="K91" s="4">
        <f t="shared" si="17"/>
        <v>61000</v>
      </c>
    </row>
    <row r="92" spans="1:11" s="6" customFormat="1" ht="93.6" customHeight="1" x14ac:dyDescent="0.2">
      <c r="A92" s="8" t="s">
        <v>129</v>
      </c>
      <c r="B92" s="8" t="s">
        <v>130</v>
      </c>
      <c r="C92" s="4">
        <v>51000</v>
      </c>
      <c r="D92" s="4">
        <v>-26000</v>
      </c>
      <c r="E92" s="4">
        <f t="shared" si="0"/>
        <v>25000</v>
      </c>
      <c r="F92" s="4">
        <v>56000</v>
      </c>
      <c r="G92" s="4">
        <v>0</v>
      </c>
      <c r="H92" s="4">
        <f t="shared" si="1"/>
        <v>56000</v>
      </c>
      <c r="I92" s="4">
        <v>61000</v>
      </c>
      <c r="J92" s="4">
        <v>0</v>
      </c>
      <c r="K92" s="4">
        <f t="shared" si="2"/>
        <v>61000</v>
      </c>
    </row>
    <row r="93" spans="1:11" s="6" customFormat="1" ht="64.900000000000006" customHeight="1" x14ac:dyDescent="0.2">
      <c r="A93" s="14" t="s">
        <v>278</v>
      </c>
      <c r="B93" s="13" t="s">
        <v>279</v>
      </c>
      <c r="C93" s="4">
        <f t="shared" ref="C93:K93" si="18">C94</f>
        <v>51000</v>
      </c>
      <c r="D93" s="4">
        <f t="shared" si="18"/>
        <v>-40000</v>
      </c>
      <c r="E93" s="4">
        <f t="shared" si="18"/>
        <v>11000</v>
      </c>
      <c r="F93" s="4">
        <f t="shared" si="18"/>
        <v>56000</v>
      </c>
      <c r="G93" s="4">
        <f t="shared" si="18"/>
        <v>0</v>
      </c>
      <c r="H93" s="4">
        <f t="shared" si="18"/>
        <v>56000</v>
      </c>
      <c r="I93" s="4">
        <f t="shared" si="18"/>
        <v>61000</v>
      </c>
      <c r="J93" s="4">
        <f t="shared" si="18"/>
        <v>0</v>
      </c>
      <c r="K93" s="4">
        <f t="shared" si="18"/>
        <v>61000</v>
      </c>
    </row>
    <row r="94" spans="1:11" s="6" customFormat="1" ht="78" customHeight="1" x14ac:dyDescent="0.2">
      <c r="A94" s="8" t="s">
        <v>131</v>
      </c>
      <c r="B94" s="8" t="s">
        <v>132</v>
      </c>
      <c r="C94" s="4">
        <v>51000</v>
      </c>
      <c r="D94" s="4">
        <v>-40000</v>
      </c>
      <c r="E94" s="4">
        <f t="shared" si="0"/>
        <v>11000</v>
      </c>
      <c r="F94" s="4">
        <v>56000</v>
      </c>
      <c r="G94" s="4">
        <v>0</v>
      </c>
      <c r="H94" s="4">
        <f t="shared" si="1"/>
        <v>56000</v>
      </c>
      <c r="I94" s="4">
        <v>61000</v>
      </c>
      <c r="J94" s="4">
        <v>0</v>
      </c>
      <c r="K94" s="4">
        <f t="shared" si="2"/>
        <v>61000</v>
      </c>
    </row>
    <row r="95" spans="1:11" s="6" customFormat="1" ht="79.900000000000006" customHeight="1" x14ac:dyDescent="0.2">
      <c r="A95" s="14" t="s">
        <v>280</v>
      </c>
      <c r="B95" s="13" t="s">
        <v>281</v>
      </c>
      <c r="C95" s="4">
        <f t="shared" ref="C95:K95" si="19">C96</f>
        <v>677000</v>
      </c>
      <c r="D95" s="4">
        <f t="shared" si="19"/>
        <v>-78000</v>
      </c>
      <c r="E95" s="4">
        <f t="shared" si="19"/>
        <v>599000</v>
      </c>
      <c r="F95" s="4">
        <f t="shared" si="19"/>
        <v>738000</v>
      </c>
      <c r="G95" s="4">
        <f t="shared" si="19"/>
        <v>0</v>
      </c>
      <c r="H95" s="4">
        <f t="shared" si="19"/>
        <v>738000</v>
      </c>
      <c r="I95" s="4">
        <f t="shared" si="19"/>
        <v>804000</v>
      </c>
      <c r="J95" s="4">
        <f t="shared" si="19"/>
        <v>0</v>
      </c>
      <c r="K95" s="4">
        <f t="shared" si="19"/>
        <v>804000</v>
      </c>
    </row>
    <row r="96" spans="1:11" s="6" customFormat="1" ht="79.900000000000006" customHeight="1" x14ac:dyDescent="0.2">
      <c r="A96" s="8" t="s">
        <v>133</v>
      </c>
      <c r="B96" s="8" t="s">
        <v>134</v>
      </c>
      <c r="C96" s="4">
        <v>677000</v>
      </c>
      <c r="D96" s="4">
        <v>-78000</v>
      </c>
      <c r="E96" s="4">
        <f t="shared" si="0"/>
        <v>599000</v>
      </c>
      <c r="F96" s="4">
        <v>738000</v>
      </c>
      <c r="G96" s="4">
        <v>0</v>
      </c>
      <c r="H96" s="4">
        <f t="shared" si="1"/>
        <v>738000</v>
      </c>
      <c r="I96" s="4">
        <v>804000</v>
      </c>
      <c r="J96" s="4">
        <v>0</v>
      </c>
      <c r="K96" s="4">
        <f t="shared" si="2"/>
        <v>804000</v>
      </c>
    </row>
    <row r="97" spans="1:11" s="6" customFormat="1" ht="124.15" customHeight="1" x14ac:dyDescent="0.2">
      <c r="A97" s="8" t="s">
        <v>135</v>
      </c>
      <c r="B97" s="8" t="s">
        <v>136</v>
      </c>
      <c r="C97" s="4">
        <v>218000</v>
      </c>
      <c r="D97" s="4">
        <f>D98</f>
        <v>172000</v>
      </c>
      <c r="E97" s="4">
        <f t="shared" si="0"/>
        <v>390000</v>
      </c>
      <c r="F97" s="4">
        <v>238000</v>
      </c>
      <c r="G97" s="4">
        <v>0</v>
      </c>
      <c r="H97" s="4">
        <f t="shared" si="1"/>
        <v>238000</v>
      </c>
      <c r="I97" s="4">
        <v>259000</v>
      </c>
      <c r="J97" s="4">
        <v>0</v>
      </c>
      <c r="K97" s="4">
        <f t="shared" si="2"/>
        <v>259000</v>
      </c>
    </row>
    <row r="98" spans="1:11" s="6" customFormat="1" ht="159.6" customHeight="1" x14ac:dyDescent="0.2">
      <c r="A98" s="8" t="s">
        <v>137</v>
      </c>
      <c r="B98" s="8" t="s">
        <v>138</v>
      </c>
      <c r="C98" s="4">
        <v>218000</v>
      </c>
      <c r="D98" s="4">
        <v>172000</v>
      </c>
      <c r="E98" s="4">
        <f t="shared" si="0"/>
        <v>390000</v>
      </c>
      <c r="F98" s="4">
        <v>238000</v>
      </c>
      <c r="G98" s="4">
        <v>0</v>
      </c>
      <c r="H98" s="4">
        <f t="shared" si="1"/>
        <v>238000</v>
      </c>
      <c r="I98" s="4">
        <v>259000</v>
      </c>
      <c r="J98" s="4">
        <v>0</v>
      </c>
      <c r="K98" s="4">
        <f t="shared" si="2"/>
        <v>259000</v>
      </c>
    </row>
    <row r="99" spans="1:11" s="6" customFormat="1" ht="48.95" customHeight="1" x14ac:dyDescent="0.2">
      <c r="A99" s="8" t="s">
        <v>139</v>
      </c>
      <c r="B99" s="8" t="s">
        <v>140</v>
      </c>
      <c r="C99" s="4">
        <v>8000</v>
      </c>
      <c r="D99" s="4">
        <v>0</v>
      </c>
      <c r="E99" s="4">
        <f t="shared" ref="E99:E140" si="20">C99+D99</f>
        <v>8000</v>
      </c>
      <c r="F99" s="4">
        <v>9000</v>
      </c>
      <c r="G99" s="4">
        <v>0</v>
      </c>
      <c r="H99" s="4">
        <f t="shared" ref="H99:H140" si="21">F99+G99</f>
        <v>9000</v>
      </c>
      <c r="I99" s="4">
        <v>10000</v>
      </c>
      <c r="J99" s="4">
        <v>0</v>
      </c>
      <c r="K99" s="4">
        <f t="shared" ref="K99:K140" si="22">I99+J99</f>
        <v>10000</v>
      </c>
    </row>
    <row r="100" spans="1:11" s="6" customFormat="1" ht="67.150000000000006" customHeight="1" x14ac:dyDescent="0.2">
      <c r="A100" s="8" t="s">
        <v>141</v>
      </c>
      <c r="B100" s="8" t="s">
        <v>142</v>
      </c>
      <c r="C100" s="4">
        <v>8000</v>
      </c>
      <c r="D100" s="4">
        <v>0</v>
      </c>
      <c r="E100" s="4">
        <f t="shared" si="20"/>
        <v>8000</v>
      </c>
      <c r="F100" s="4">
        <v>9000</v>
      </c>
      <c r="G100" s="4">
        <v>0</v>
      </c>
      <c r="H100" s="4">
        <f t="shared" si="21"/>
        <v>9000</v>
      </c>
      <c r="I100" s="4">
        <v>10000</v>
      </c>
      <c r="J100" s="4">
        <v>0</v>
      </c>
      <c r="K100" s="4">
        <f t="shared" si="22"/>
        <v>10000</v>
      </c>
    </row>
    <row r="101" spans="1:11" s="6" customFormat="1" ht="127.9" customHeight="1" x14ac:dyDescent="0.2">
      <c r="A101" s="8" t="s">
        <v>143</v>
      </c>
      <c r="B101" s="8" t="s">
        <v>144</v>
      </c>
      <c r="C101" s="4">
        <v>44000</v>
      </c>
      <c r="D101" s="4">
        <f>D102</f>
        <v>82000</v>
      </c>
      <c r="E101" s="4">
        <f t="shared" si="20"/>
        <v>126000</v>
      </c>
      <c r="F101" s="4">
        <v>48000</v>
      </c>
      <c r="G101" s="4">
        <v>0</v>
      </c>
      <c r="H101" s="4">
        <f t="shared" si="21"/>
        <v>48000</v>
      </c>
      <c r="I101" s="4">
        <v>52000</v>
      </c>
      <c r="J101" s="4">
        <v>0</v>
      </c>
      <c r="K101" s="4">
        <f t="shared" si="22"/>
        <v>52000</v>
      </c>
    </row>
    <row r="102" spans="1:11" s="6" customFormat="1" ht="79.900000000000006" customHeight="1" x14ac:dyDescent="0.2">
      <c r="A102" s="8" t="s">
        <v>145</v>
      </c>
      <c r="B102" s="8" t="s">
        <v>146</v>
      </c>
      <c r="C102" s="4">
        <v>44000</v>
      </c>
      <c r="D102" s="4">
        <v>82000</v>
      </c>
      <c r="E102" s="4">
        <f t="shared" si="20"/>
        <v>126000</v>
      </c>
      <c r="F102" s="4">
        <v>48000</v>
      </c>
      <c r="G102" s="4">
        <v>0</v>
      </c>
      <c r="H102" s="4">
        <f t="shared" si="21"/>
        <v>48000</v>
      </c>
      <c r="I102" s="4">
        <v>52000</v>
      </c>
      <c r="J102" s="4">
        <v>0</v>
      </c>
      <c r="K102" s="4">
        <f t="shared" si="22"/>
        <v>52000</v>
      </c>
    </row>
    <row r="103" spans="1:11" s="6" customFormat="1" ht="21.6" customHeight="1" x14ac:dyDescent="0.2">
      <c r="A103" s="8" t="s">
        <v>223</v>
      </c>
      <c r="B103" s="8" t="s">
        <v>227</v>
      </c>
      <c r="C103" s="4">
        <v>0</v>
      </c>
      <c r="D103" s="4">
        <f>D104</f>
        <v>144500</v>
      </c>
      <c r="E103" s="4">
        <f>C103+D103</f>
        <v>144500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1" s="6" customFormat="1" ht="96.6" customHeight="1" x14ac:dyDescent="0.2">
      <c r="A104" s="8" t="s">
        <v>230</v>
      </c>
      <c r="B104" s="8" t="s">
        <v>228</v>
      </c>
      <c r="C104" s="4">
        <v>0</v>
      </c>
      <c r="D104" s="4">
        <f>D105</f>
        <v>144500</v>
      </c>
      <c r="E104" s="4">
        <f>C104+D104</f>
        <v>144500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</row>
    <row r="105" spans="1:11" s="6" customFormat="1" ht="47.45" customHeight="1" x14ac:dyDescent="0.2">
      <c r="A105" s="8" t="s">
        <v>230</v>
      </c>
      <c r="B105" s="8" t="s">
        <v>229</v>
      </c>
      <c r="C105" s="4">
        <v>0</v>
      </c>
      <c r="D105" s="4">
        <v>144500</v>
      </c>
      <c r="E105" s="4">
        <f>C105+D105</f>
        <v>144500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 s="6" customFormat="1" ht="77.45" customHeight="1" x14ac:dyDescent="0.2">
      <c r="A106" s="8" t="s">
        <v>232</v>
      </c>
      <c r="B106" s="8" t="s">
        <v>233</v>
      </c>
      <c r="C106" s="4">
        <v>0</v>
      </c>
      <c r="D106" s="4">
        <f>D107</f>
        <v>3000</v>
      </c>
      <c r="E106" s="4">
        <f>C106+D106</f>
        <v>3000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 s="6" customFormat="1" ht="75.599999999999994" customHeight="1" x14ac:dyDescent="0.2">
      <c r="A107" s="8" t="s">
        <v>234</v>
      </c>
      <c r="B107" s="8" t="s">
        <v>235</v>
      </c>
      <c r="C107" s="4">
        <v>0</v>
      </c>
      <c r="D107" s="4">
        <v>3000</v>
      </c>
      <c r="E107" s="4">
        <f>C107+D107</f>
        <v>3000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 s="6" customFormat="1" ht="15" customHeight="1" x14ac:dyDescent="0.2">
      <c r="A108" s="8" t="s">
        <v>147</v>
      </c>
      <c r="B108" s="8" t="s">
        <v>231</v>
      </c>
      <c r="C108" s="4">
        <v>262000</v>
      </c>
      <c r="D108" s="4">
        <v>38000</v>
      </c>
      <c r="E108" s="4">
        <f t="shared" si="20"/>
        <v>300000</v>
      </c>
      <c r="F108" s="4">
        <v>285000</v>
      </c>
      <c r="G108" s="4">
        <v>0</v>
      </c>
      <c r="H108" s="4">
        <f t="shared" si="21"/>
        <v>285000</v>
      </c>
      <c r="I108" s="4">
        <v>310000</v>
      </c>
      <c r="J108" s="4">
        <v>0</v>
      </c>
      <c r="K108" s="4">
        <f t="shared" si="22"/>
        <v>310000</v>
      </c>
    </row>
    <row r="109" spans="1:11" s="6" customFormat="1" ht="112.35" customHeight="1" x14ac:dyDescent="0.2">
      <c r="A109" s="8" t="s">
        <v>148</v>
      </c>
      <c r="B109" s="8" t="s">
        <v>149</v>
      </c>
      <c r="C109" s="4">
        <v>262000</v>
      </c>
      <c r="D109" s="4">
        <v>38000</v>
      </c>
      <c r="E109" s="4">
        <f t="shared" si="20"/>
        <v>300000</v>
      </c>
      <c r="F109" s="4">
        <v>285000</v>
      </c>
      <c r="G109" s="4">
        <v>0</v>
      </c>
      <c r="H109" s="4">
        <f t="shared" si="21"/>
        <v>285000</v>
      </c>
      <c r="I109" s="4">
        <v>310000</v>
      </c>
      <c r="J109" s="4">
        <v>0</v>
      </c>
      <c r="K109" s="4">
        <f t="shared" si="22"/>
        <v>310000</v>
      </c>
    </row>
    <row r="110" spans="1:11" ht="15" customHeight="1" x14ac:dyDescent="0.2">
      <c r="A110" s="15" t="s">
        <v>150</v>
      </c>
      <c r="B110" s="12" t="s">
        <v>151</v>
      </c>
      <c r="C110" s="3">
        <v>300000</v>
      </c>
      <c r="D110" s="3">
        <v>-163000</v>
      </c>
      <c r="E110" s="3">
        <f t="shared" si="20"/>
        <v>137000</v>
      </c>
      <c r="F110" s="3">
        <v>0</v>
      </c>
      <c r="G110" s="3">
        <v>0</v>
      </c>
      <c r="H110" s="3">
        <f t="shared" si="21"/>
        <v>0</v>
      </c>
      <c r="I110" s="3">
        <v>0</v>
      </c>
      <c r="J110" s="3">
        <v>0</v>
      </c>
      <c r="K110" s="3">
        <f t="shared" si="22"/>
        <v>0</v>
      </c>
    </row>
    <row r="111" spans="1:11" s="6" customFormat="1" ht="15" customHeight="1" x14ac:dyDescent="0.2">
      <c r="A111" s="8" t="s">
        <v>152</v>
      </c>
      <c r="B111" s="8" t="s">
        <v>236</v>
      </c>
      <c r="C111" s="4">
        <v>300000</v>
      </c>
      <c r="D111" s="4">
        <v>-163000</v>
      </c>
      <c r="E111" s="4">
        <f t="shared" si="20"/>
        <v>137000</v>
      </c>
      <c r="F111" s="4">
        <v>0</v>
      </c>
      <c r="G111" s="4">
        <v>0</v>
      </c>
      <c r="H111" s="4">
        <f t="shared" si="21"/>
        <v>0</v>
      </c>
      <c r="I111" s="4">
        <v>0</v>
      </c>
      <c r="J111" s="4">
        <v>0</v>
      </c>
      <c r="K111" s="4">
        <f t="shared" si="22"/>
        <v>0</v>
      </c>
    </row>
    <row r="112" spans="1:11" s="6" customFormat="1" ht="31.15" customHeight="1" x14ac:dyDescent="0.2">
      <c r="A112" s="8" t="s">
        <v>282</v>
      </c>
      <c r="B112" s="8" t="s">
        <v>283</v>
      </c>
      <c r="C112" s="4">
        <f t="shared" ref="C112:K112" si="23">C113+C114</f>
        <v>300000</v>
      </c>
      <c r="D112" s="4">
        <f t="shared" si="23"/>
        <v>-163000</v>
      </c>
      <c r="E112" s="4">
        <f t="shared" si="23"/>
        <v>137000</v>
      </c>
      <c r="F112" s="4">
        <f t="shared" si="23"/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0</v>
      </c>
      <c r="K112" s="4">
        <f t="shared" si="23"/>
        <v>0</v>
      </c>
    </row>
    <row r="113" spans="1:11" s="6" customFormat="1" ht="61.9" customHeight="1" x14ac:dyDescent="0.2">
      <c r="A113" s="8" t="s">
        <v>153</v>
      </c>
      <c r="B113" s="8" t="s">
        <v>154</v>
      </c>
      <c r="C113" s="4">
        <v>150000</v>
      </c>
      <c r="D113" s="4">
        <v>-150000</v>
      </c>
      <c r="E113" s="4">
        <f t="shared" si="20"/>
        <v>0</v>
      </c>
      <c r="F113" s="4">
        <v>0</v>
      </c>
      <c r="G113" s="4">
        <v>0</v>
      </c>
      <c r="H113" s="4">
        <f t="shared" si="21"/>
        <v>0</v>
      </c>
      <c r="I113" s="4">
        <v>0</v>
      </c>
      <c r="J113" s="4">
        <v>0</v>
      </c>
      <c r="K113" s="4">
        <f t="shared" si="22"/>
        <v>0</v>
      </c>
    </row>
    <row r="114" spans="1:11" s="6" customFormat="1" ht="64.900000000000006" customHeight="1" x14ac:dyDescent="0.2">
      <c r="A114" s="8" t="s">
        <v>155</v>
      </c>
      <c r="B114" s="8" t="s">
        <v>156</v>
      </c>
      <c r="C114" s="4">
        <v>150000</v>
      </c>
      <c r="D114" s="4">
        <v>-13000</v>
      </c>
      <c r="E114" s="4">
        <f t="shared" si="20"/>
        <v>137000</v>
      </c>
      <c r="F114" s="4">
        <v>0</v>
      </c>
      <c r="G114" s="4">
        <v>0</v>
      </c>
      <c r="H114" s="4">
        <f t="shared" si="21"/>
        <v>0</v>
      </c>
      <c r="I114" s="4">
        <v>0</v>
      </c>
      <c r="J114" s="4">
        <v>0</v>
      </c>
      <c r="K114" s="4">
        <f t="shared" si="22"/>
        <v>0</v>
      </c>
    </row>
    <row r="115" spans="1:11" ht="15" customHeight="1" x14ac:dyDescent="0.2">
      <c r="A115" s="15" t="s">
        <v>157</v>
      </c>
      <c r="B115" s="12" t="s">
        <v>158</v>
      </c>
      <c r="C115" s="3">
        <v>1012719917.6900001</v>
      </c>
      <c r="D115" s="3">
        <f>D116</f>
        <v>-9121022.2400000002</v>
      </c>
      <c r="E115" s="3">
        <f t="shared" si="20"/>
        <v>1003598895.45</v>
      </c>
      <c r="F115" s="3">
        <f t="shared" ref="F115:J115" si="24">F116</f>
        <v>637058995.91999996</v>
      </c>
      <c r="G115" s="3">
        <f t="shared" si="24"/>
        <v>0</v>
      </c>
      <c r="H115" s="3">
        <f t="shared" si="21"/>
        <v>637058995.91999996</v>
      </c>
      <c r="I115" s="3">
        <f t="shared" si="24"/>
        <v>632669322.25999999</v>
      </c>
      <c r="J115" s="3">
        <f t="shared" si="24"/>
        <v>0</v>
      </c>
      <c r="K115" s="3">
        <f t="shared" si="22"/>
        <v>632669322.25999999</v>
      </c>
    </row>
    <row r="116" spans="1:11" ht="48.95" customHeight="1" x14ac:dyDescent="0.2">
      <c r="A116" s="15" t="s">
        <v>161</v>
      </c>
      <c r="B116" s="9" t="s">
        <v>162</v>
      </c>
      <c r="C116" s="3">
        <v>1012719917.6900001</v>
      </c>
      <c r="D116" s="3">
        <f>D117+D120+D129+D134</f>
        <v>-9121022.2400000002</v>
      </c>
      <c r="E116" s="3">
        <f t="shared" si="20"/>
        <v>1003598895.45</v>
      </c>
      <c r="F116" s="3">
        <f t="shared" ref="F116:J116" si="25">F117+F120+F129+F134</f>
        <v>637058995.91999996</v>
      </c>
      <c r="G116" s="3">
        <f t="shared" si="25"/>
        <v>0</v>
      </c>
      <c r="H116" s="3">
        <f t="shared" si="21"/>
        <v>637058995.91999996</v>
      </c>
      <c r="I116" s="3">
        <f t="shared" si="25"/>
        <v>632669322.25999999</v>
      </c>
      <c r="J116" s="3">
        <f t="shared" si="25"/>
        <v>0</v>
      </c>
      <c r="K116" s="3">
        <f t="shared" si="22"/>
        <v>632669322.25999999</v>
      </c>
    </row>
    <row r="117" spans="1:11" s="6" customFormat="1" ht="32.25" customHeight="1" x14ac:dyDescent="0.2">
      <c r="A117" s="8" t="s">
        <v>163</v>
      </c>
      <c r="B117" s="8" t="s">
        <v>164</v>
      </c>
      <c r="C117" s="4">
        <v>73399800</v>
      </c>
      <c r="D117" s="4">
        <v>0</v>
      </c>
      <c r="E117" s="4">
        <f t="shared" si="20"/>
        <v>73399800</v>
      </c>
      <c r="F117" s="4">
        <v>33123000</v>
      </c>
      <c r="G117" s="4">
        <v>0</v>
      </c>
      <c r="H117" s="4">
        <f t="shared" si="21"/>
        <v>33123000</v>
      </c>
      <c r="I117" s="4">
        <v>33836000</v>
      </c>
      <c r="J117" s="4">
        <v>0</v>
      </c>
      <c r="K117" s="4">
        <f t="shared" si="22"/>
        <v>33836000</v>
      </c>
    </row>
    <row r="118" spans="1:11" s="6" customFormat="1" ht="48.95" customHeight="1" x14ac:dyDescent="0.2">
      <c r="A118" s="8" t="s">
        <v>165</v>
      </c>
      <c r="B118" s="8" t="s">
        <v>166</v>
      </c>
      <c r="C118" s="4">
        <v>52155000</v>
      </c>
      <c r="D118" s="4">
        <v>0</v>
      </c>
      <c r="E118" s="4">
        <f t="shared" si="20"/>
        <v>52155000</v>
      </c>
      <c r="F118" s="4">
        <v>12723000</v>
      </c>
      <c r="G118" s="4">
        <v>0</v>
      </c>
      <c r="H118" s="4">
        <f t="shared" si="21"/>
        <v>12723000</v>
      </c>
      <c r="I118" s="4">
        <v>13436000</v>
      </c>
      <c r="J118" s="4">
        <v>0</v>
      </c>
      <c r="K118" s="4">
        <f t="shared" si="22"/>
        <v>13436000</v>
      </c>
    </row>
    <row r="119" spans="1:11" s="6" customFormat="1" ht="48.95" customHeight="1" x14ac:dyDescent="0.2">
      <c r="A119" s="8" t="s">
        <v>167</v>
      </c>
      <c r="B119" s="8" t="s">
        <v>168</v>
      </c>
      <c r="C119" s="4">
        <v>21244800</v>
      </c>
      <c r="D119" s="4">
        <v>0</v>
      </c>
      <c r="E119" s="4">
        <f t="shared" si="20"/>
        <v>21244800</v>
      </c>
      <c r="F119" s="4">
        <v>20400000</v>
      </c>
      <c r="G119" s="4">
        <v>0</v>
      </c>
      <c r="H119" s="4">
        <f t="shared" si="21"/>
        <v>20400000</v>
      </c>
      <c r="I119" s="4">
        <v>20400000</v>
      </c>
      <c r="J119" s="4">
        <v>0</v>
      </c>
      <c r="K119" s="4">
        <f t="shared" si="22"/>
        <v>20400000</v>
      </c>
    </row>
    <row r="120" spans="1:11" s="6" customFormat="1" ht="31.5" x14ac:dyDescent="0.2">
      <c r="A120" s="8" t="s">
        <v>169</v>
      </c>
      <c r="B120" s="8" t="s">
        <v>201</v>
      </c>
      <c r="C120" s="4">
        <v>305702423.83000004</v>
      </c>
      <c r="D120" s="4">
        <v>4716260.9800000004</v>
      </c>
      <c r="E120" s="4">
        <f t="shared" si="20"/>
        <v>310418684.81000006</v>
      </c>
      <c r="F120" s="4">
        <f t="shared" ref="F120:J120" si="26">SUM(F121:F128)</f>
        <v>29653406.670000002</v>
      </c>
      <c r="G120" s="4">
        <f t="shared" si="26"/>
        <v>0</v>
      </c>
      <c r="H120" s="4">
        <f t="shared" si="21"/>
        <v>29653406.670000002</v>
      </c>
      <c r="I120" s="4">
        <f t="shared" si="26"/>
        <v>23945986.009999998</v>
      </c>
      <c r="J120" s="4">
        <f t="shared" si="26"/>
        <v>0</v>
      </c>
      <c r="K120" s="4">
        <f t="shared" si="22"/>
        <v>23945986.009999998</v>
      </c>
    </row>
    <row r="121" spans="1:11" s="6" customFormat="1" ht="48.95" customHeight="1" x14ac:dyDescent="0.2">
      <c r="A121" s="18" t="s">
        <v>21</v>
      </c>
      <c r="B121" s="8" t="s">
        <v>22</v>
      </c>
      <c r="C121" s="4">
        <v>256675612.05000001</v>
      </c>
      <c r="D121" s="4">
        <v>10038489.92</v>
      </c>
      <c r="E121" s="4">
        <f t="shared" si="20"/>
        <v>266714101.97</v>
      </c>
      <c r="F121" s="4">
        <v>0</v>
      </c>
      <c r="G121" s="4">
        <v>0</v>
      </c>
      <c r="H121" s="4">
        <f t="shared" si="21"/>
        <v>0</v>
      </c>
      <c r="I121" s="4">
        <v>0</v>
      </c>
      <c r="J121" s="4">
        <v>0</v>
      </c>
      <c r="K121" s="4">
        <f t="shared" si="22"/>
        <v>0</v>
      </c>
    </row>
    <row r="122" spans="1:11" s="6" customFormat="1" ht="96.6" customHeight="1" x14ac:dyDescent="0.2">
      <c r="A122" s="18" t="s">
        <v>241</v>
      </c>
      <c r="B122" s="8" t="s">
        <v>242</v>
      </c>
      <c r="C122" s="4"/>
      <c r="D122" s="4">
        <v>725630.4</v>
      </c>
      <c r="E122" s="4">
        <v>725630.4</v>
      </c>
      <c r="F122" s="4"/>
      <c r="G122" s="4"/>
      <c r="H122" s="4"/>
      <c r="I122" s="4"/>
      <c r="J122" s="4"/>
      <c r="K122" s="4"/>
    </row>
    <row r="123" spans="1:11" s="6" customFormat="1" ht="48.95" customHeight="1" x14ac:dyDescent="0.2">
      <c r="A123" s="18" t="s">
        <v>23</v>
      </c>
      <c r="B123" s="8" t="s">
        <v>24</v>
      </c>
      <c r="C123" s="4">
        <v>4484086.4800000004</v>
      </c>
      <c r="D123" s="4">
        <v>-492299.56</v>
      </c>
      <c r="E123" s="4">
        <f t="shared" si="20"/>
        <v>3991786.9200000004</v>
      </c>
      <c r="F123" s="4">
        <v>0</v>
      </c>
      <c r="G123" s="4">
        <v>0</v>
      </c>
      <c r="H123" s="4">
        <f t="shared" si="21"/>
        <v>0</v>
      </c>
      <c r="I123" s="4">
        <v>0</v>
      </c>
      <c r="J123" s="4">
        <v>0</v>
      </c>
      <c r="K123" s="4">
        <f t="shared" si="22"/>
        <v>0</v>
      </c>
    </row>
    <row r="124" spans="1:11" s="6" customFormat="1" ht="61.9" customHeight="1" x14ac:dyDescent="0.2">
      <c r="A124" s="8" t="s">
        <v>170</v>
      </c>
      <c r="B124" s="8" t="s">
        <v>171</v>
      </c>
      <c r="C124" s="4">
        <v>17152218.640000001</v>
      </c>
      <c r="D124" s="4">
        <v>-2724041</v>
      </c>
      <c r="E124" s="4">
        <f t="shared" si="20"/>
        <v>14428177.640000001</v>
      </c>
      <c r="F124" s="4">
        <v>15267658.67</v>
      </c>
      <c r="G124" s="4">
        <v>0</v>
      </c>
      <c r="H124" s="4">
        <f t="shared" si="21"/>
        <v>15267658.67</v>
      </c>
      <c r="I124" s="4">
        <v>14592932.01</v>
      </c>
      <c r="J124" s="4">
        <v>0</v>
      </c>
      <c r="K124" s="4">
        <f t="shared" si="22"/>
        <v>14592932.01</v>
      </c>
    </row>
    <row r="125" spans="1:11" s="6" customFormat="1" ht="64.5" customHeight="1" x14ac:dyDescent="0.2">
      <c r="A125" s="8" t="s">
        <v>172</v>
      </c>
      <c r="B125" s="8" t="s">
        <v>173</v>
      </c>
      <c r="C125" s="4">
        <v>323476</v>
      </c>
      <c r="D125" s="4">
        <v>0</v>
      </c>
      <c r="E125" s="4">
        <f t="shared" si="20"/>
        <v>323476</v>
      </c>
      <c r="F125" s="4">
        <v>5289865</v>
      </c>
      <c r="G125" s="4">
        <v>0</v>
      </c>
      <c r="H125" s="4">
        <f t="shared" si="21"/>
        <v>5289865</v>
      </c>
      <c r="I125" s="4">
        <v>0</v>
      </c>
      <c r="J125" s="4">
        <v>0</v>
      </c>
      <c r="K125" s="4">
        <f t="shared" si="22"/>
        <v>0</v>
      </c>
    </row>
    <row r="126" spans="1:11" s="6" customFormat="1" ht="48.95" customHeight="1" x14ac:dyDescent="0.2">
      <c r="A126" s="8" t="s">
        <v>174</v>
      </c>
      <c r="B126" s="8" t="s">
        <v>175</v>
      </c>
      <c r="C126" s="4">
        <v>1491102</v>
      </c>
      <c r="D126" s="4">
        <v>0</v>
      </c>
      <c r="E126" s="4">
        <f t="shared" si="20"/>
        <v>1491102</v>
      </c>
      <c r="F126" s="4">
        <v>1491102</v>
      </c>
      <c r="G126" s="4">
        <v>0</v>
      </c>
      <c r="H126" s="4">
        <f t="shared" si="21"/>
        <v>1491102</v>
      </c>
      <c r="I126" s="4">
        <v>1491102</v>
      </c>
      <c r="J126" s="4">
        <v>0</v>
      </c>
      <c r="K126" s="4">
        <f t="shared" si="22"/>
        <v>1491102</v>
      </c>
    </row>
    <row r="127" spans="1:11" s="6" customFormat="1" ht="32.25" customHeight="1" x14ac:dyDescent="0.2">
      <c r="A127" s="8" t="s">
        <v>176</v>
      </c>
      <c r="B127" s="8" t="s">
        <v>177</v>
      </c>
      <c r="C127" s="4">
        <v>215522</v>
      </c>
      <c r="D127" s="4">
        <v>0</v>
      </c>
      <c r="E127" s="4">
        <f t="shared" si="20"/>
        <v>215522</v>
      </c>
      <c r="F127" s="4">
        <v>213482</v>
      </c>
      <c r="G127" s="4">
        <v>0</v>
      </c>
      <c r="H127" s="4">
        <f t="shared" si="21"/>
        <v>213482</v>
      </c>
      <c r="I127" s="4">
        <v>219033</v>
      </c>
      <c r="J127" s="4">
        <v>0</v>
      </c>
      <c r="K127" s="4">
        <f t="shared" si="22"/>
        <v>219033</v>
      </c>
    </row>
    <row r="128" spans="1:11" s="6" customFormat="1" ht="32.25" customHeight="1" x14ac:dyDescent="0.2">
      <c r="A128" s="8" t="s">
        <v>178</v>
      </c>
      <c r="B128" s="8" t="s">
        <v>179</v>
      </c>
      <c r="C128" s="4">
        <v>25360406.66</v>
      </c>
      <c r="D128" s="4">
        <v>-2831518.78</v>
      </c>
      <c r="E128" s="4">
        <f t="shared" si="20"/>
        <v>22528887.879999999</v>
      </c>
      <c r="F128" s="4">
        <v>7391299</v>
      </c>
      <c r="G128" s="4">
        <v>0</v>
      </c>
      <c r="H128" s="4">
        <f t="shared" si="21"/>
        <v>7391299</v>
      </c>
      <c r="I128" s="4">
        <v>7642919</v>
      </c>
      <c r="J128" s="4">
        <v>0</v>
      </c>
      <c r="K128" s="4">
        <f t="shared" si="22"/>
        <v>7642919</v>
      </c>
    </row>
    <row r="129" spans="1:11" s="6" customFormat="1" ht="32.25" customHeight="1" x14ac:dyDescent="0.2">
      <c r="A129" s="8" t="s">
        <v>180</v>
      </c>
      <c r="B129" s="8" t="s">
        <v>181</v>
      </c>
      <c r="C129" s="4">
        <v>560296212.21000004</v>
      </c>
      <c r="D129" s="4">
        <v>-14465056</v>
      </c>
      <c r="E129" s="4">
        <f t="shared" si="20"/>
        <v>545831156.21000004</v>
      </c>
      <c r="F129" s="4">
        <f t="shared" ref="F129:J129" si="27">SUM(F130:F133)</f>
        <v>518496902.33000004</v>
      </c>
      <c r="G129" s="4">
        <f t="shared" si="27"/>
        <v>0</v>
      </c>
      <c r="H129" s="4">
        <f t="shared" si="21"/>
        <v>518496902.33000004</v>
      </c>
      <c r="I129" s="4">
        <f t="shared" si="27"/>
        <v>519020391.33000004</v>
      </c>
      <c r="J129" s="4">
        <f t="shared" si="27"/>
        <v>0</v>
      </c>
      <c r="K129" s="4">
        <f t="shared" si="22"/>
        <v>519020391.33000004</v>
      </c>
    </row>
    <row r="130" spans="1:11" s="6" customFormat="1" ht="48.95" customHeight="1" x14ac:dyDescent="0.2">
      <c r="A130" s="8" t="s">
        <v>182</v>
      </c>
      <c r="B130" s="8" t="s">
        <v>183</v>
      </c>
      <c r="C130" s="4">
        <v>460946378.30000001</v>
      </c>
      <c r="D130" s="4">
        <v>-12503400</v>
      </c>
      <c r="E130" s="4">
        <f t="shared" si="20"/>
        <v>448442978.30000001</v>
      </c>
      <c r="F130" s="4">
        <v>461401678.30000001</v>
      </c>
      <c r="G130" s="4">
        <v>0</v>
      </c>
      <c r="H130" s="4">
        <f t="shared" si="21"/>
        <v>461401678.30000001</v>
      </c>
      <c r="I130" s="4">
        <v>462039778.30000001</v>
      </c>
      <c r="J130" s="4">
        <v>0</v>
      </c>
      <c r="K130" s="4">
        <f t="shared" si="22"/>
        <v>462039778.30000001</v>
      </c>
    </row>
    <row r="131" spans="1:11" s="6" customFormat="1" ht="81" customHeight="1" x14ac:dyDescent="0.2">
      <c r="A131" s="8" t="s">
        <v>184</v>
      </c>
      <c r="B131" s="8" t="s">
        <v>185</v>
      </c>
      <c r="C131" s="4">
        <v>4489209</v>
      </c>
      <c r="D131" s="4">
        <v>-1961656</v>
      </c>
      <c r="E131" s="4">
        <f t="shared" si="20"/>
        <v>2527553</v>
      </c>
      <c r="F131" s="4">
        <v>4489209</v>
      </c>
      <c r="G131" s="4">
        <v>0</v>
      </c>
      <c r="H131" s="4">
        <f t="shared" si="21"/>
        <v>4489209</v>
      </c>
      <c r="I131" s="4">
        <v>4489209</v>
      </c>
      <c r="J131" s="4">
        <v>0</v>
      </c>
      <c r="K131" s="4">
        <f t="shared" si="22"/>
        <v>4489209</v>
      </c>
    </row>
    <row r="132" spans="1:11" s="6" customFormat="1" ht="60.6" customHeight="1" x14ac:dyDescent="0.2">
      <c r="A132" s="8" t="s">
        <v>159</v>
      </c>
      <c r="B132" s="8" t="s">
        <v>160</v>
      </c>
      <c r="C132" s="4">
        <v>94845473.909999996</v>
      </c>
      <c r="D132" s="4">
        <v>0</v>
      </c>
      <c r="E132" s="4">
        <f t="shared" si="20"/>
        <v>94845473.909999996</v>
      </c>
      <c r="F132" s="4">
        <v>52476927.030000001</v>
      </c>
      <c r="G132" s="4">
        <v>0</v>
      </c>
      <c r="H132" s="4">
        <f t="shared" si="21"/>
        <v>52476927.030000001</v>
      </c>
      <c r="I132" s="4">
        <v>52476927.030000001</v>
      </c>
      <c r="J132" s="4">
        <v>0</v>
      </c>
      <c r="K132" s="4">
        <f t="shared" si="22"/>
        <v>52476927.030000001</v>
      </c>
    </row>
    <row r="133" spans="1:11" s="6" customFormat="1" ht="64.900000000000006" customHeight="1" x14ac:dyDescent="0.2">
      <c r="A133" s="8" t="s">
        <v>186</v>
      </c>
      <c r="B133" s="8" t="s">
        <v>187</v>
      </c>
      <c r="C133" s="4">
        <v>15151</v>
      </c>
      <c r="D133" s="4">
        <v>0</v>
      </c>
      <c r="E133" s="4">
        <f t="shared" si="20"/>
        <v>15151</v>
      </c>
      <c r="F133" s="4">
        <v>129088</v>
      </c>
      <c r="G133" s="4">
        <v>0</v>
      </c>
      <c r="H133" s="4">
        <f t="shared" si="21"/>
        <v>129088</v>
      </c>
      <c r="I133" s="4">
        <v>14477</v>
      </c>
      <c r="J133" s="4">
        <v>0</v>
      </c>
      <c r="K133" s="4">
        <f t="shared" si="22"/>
        <v>14477</v>
      </c>
    </row>
    <row r="134" spans="1:11" s="6" customFormat="1" ht="15" customHeight="1" x14ac:dyDescent="0.2">
      <c r="A134" s="8" t="s">
        <v>188</v>
      </c>
      <c r="B134" s="8" t="s">
        <v>189</v>
      </c>
      <c r="C134" s="4">
        <v>73321481.650000006</v>
      </c>
      <c r="D134" s="4">
        <f>SUM(D135:D139)</f>
        <v>627772.78</v>
      </c>
      <c r="E134" s="4">
        <f t="shared" si="20"/>
        <v>73949254.430000007</v>
      </c>
      <c r="F134" s="4">
        <v>55785686.920000002</v>
      </c>
      <c r="G134" s="4">
        <v>0</v>
      </c>
      <c r="H134" s="4">
        <f t="shared" si="21"/>
        <v>55785686.920000002</v>
      </c>
      <c r="I134" s="4">
        <v>55866944.920000002</v>
      </c>
      <c r="J134" s="4">
        <v>0</v>
      </c>
      <c r="K134" s="4">
        <f t="shared" si="22"/>
        <v>55866944.920000002</v>
      </c>
    </row>
    <row r="135" spans="1:11" s="6" customFormat="1" ht="80.099999999999994" customHeight="1" x14ac:dyDescent="0.2">
      <c r="A135" s="8" t="s">
        <v>190</v>
      </c>
      <c r="B135" s="8" t="s">
        <v>191</v>
      </c>
      <c r="C135" s="4">
        <v>34694443.600000001</v>
      </c>
      <c r="D135" s="4">
        <v>90000</v>
      </c>
      <c r="E135" s="4">
        <f t="shared" si="20"/>
        <v>34784443.600000001</v>
      </c>
      <c r="F135" s="4">
        <v>21669092.800000001</v>
      </c>
      <c r="G135" s="4">
        <v>0</v>
      </c>
      <c r="H135" s="4">
        <f t="shared" si="21"/>
        <v>21669092.800000001</v>
      </c>
      <c r="I135" s="4">
        <v>21750350.800000001</v>
      </c>
      <c r="J135" s="4">
        <v>0</v>
      </c>
      <c r="K135" s="4">
        <f t="shared" si="22"/>
        <v>21750350.800000001</v>
      </c>
    </row>
    <row r="136" spans="1:11" s="6" customFormat="1" ht="157.15" customHeight="1" x14ac:dyDescent="0.2">
      <c r="A136" s="8" t="s">
        <v>192</v>
      </c>
      <c r="B136" s="8" t="s">
        <v>193</v>
      </c>
      <c r="C136" s="4">
        <v>1562400</v>
      </c>
      <c r="D136" s="4">
        <v>0</v>
      </c>
      <c r="E136" s="4">
        <f t="shared" si="20"/>
        <v>1562400</v>
      </c>
      <c r="F136" s="4">
        <v>1562400</v>
      </c>
      <c r="G136" s="4">
        <v>0</v>
      </c>
      <c r="H136" s="4">
        <f t="shared" si="21"/>
        <v>1562400</v>
      </c>
      <c r="I136" s="4">
        <v>1562400</v>
      </c>
      <c r="J136" s="4">
        <v>0</v>
      </c>
      <c r="K136" s="4">
        <f t="shared" si="22"/>
        <v>1562400</v>
      </c>
    </row>
    <row r="137" spans="1:11" s="6" customFormat="1" ht="82.15" customHeight="1" x14ac:dyDescent="0.2">
      <c r="A137" s="8" t="s">
        <v>194</v>
      </c>
      <c r="B137" s="8" t="s">
        <v>195</v>
      </c>
      <c r="C137" s="4">
        <v>3024834.12</v>
      </c>
      <c r="D137" s="4">
        <v>0</v>
      </c>
      <c r="E137" s="4">
        <f t="shared" si="20"/>
        <v>3024834.12</v>
      </c>
      <c r="F137" s="4">
        <v>3024834.12</v>
      </c>
      <c r="G137" s="4">
        <v>0</v>
      </c>
      <c r="H137" s="4">
        <f t="shared" si="21"/>
        <v>3024834.12</v>
      </c>
      <c r="I137" s="4">
        <v>3024834.12</v>
      </c>
      <c r="J137" s="4">
        <v>0</v>
      </c>
      <c r="K137" s="4">
        <f t="shared" si="22"/>
        <v>3024834.12</v>
      </c>
    </row>
    <row r="138" spans="1:11" s="6" customFormat="1" ht="64.5" customHeight="1" x14ac:dyDescent="0.2">
      <c r="A138" s="8" t="s">
        <v>196</v>
      </c>
      <c r="B138" s="8" t="s">
        <v>197</v>
      </c>
      <c r="C138" s="4">
        <v>29216880</v>
      </c>
      <c r="D138" s="4">
        <v>-624960</v>
      </c>
      <c r="E138" s="4">
        <f t="shared" si="20"/>
        <v>28591920</v>
      </c>
      <c r="F138" s="4">
        <v>29529360</v>
      </c>
      <c r="G138" s="4">
        <v>0</v>
      </c>
      <c r="H138" s="4">
        <f t="shared" si="21"/>
        <v>29529360</v>
      </c>
      <c r="I138" s="4">
        <v>29529360</v>
      </c>
      <c r="J138" s="4">
        <v>0</v>
      </c>
      <c r="K138" s="4">
        <f t="shared" si="22"/>
        <v>29529360</v>
      </c>
    </row>
    <row r="139" spans="1:11" s="6" customFormat="1" ht="32.25" customHeight="1" x14ac:dyDescent="0.2">
      <c r="A139" s="8" t="s">
        <v>198</v>
      </c>
      <c r="B139" s="8" t="s">
        <v>199</v>
      </c>
      <c r="C139" s="4">
        <v>4822923.93</v>
      </c>
      <c r="D139" s="4">
        <v>1162732.78</v>
      </c>
      <c r="E139" s="4">
        <f t="shared" si="20"/>
        <v>5985656.71</v>
      </c>
      <c r="F139" s="4">
        <v>0</v>
      </c>
      <c r="G139" s="4">
        <v>0</v>
      </c>
      <c r="H139" s="4">
        <f t="shared" si="21"/>
        <v>0</v>
      </c>
      <c r="I139" s="4">
        <v>0</v>
      </c>
      <c r="J139" s="4">
        <v>0</v>
      </c>
      <c r="K139" s="4">
        <f t="shared" si="22"/>
        <v>0</v>
      </c>
    </row>
    <row r="140" spans="1:11" ht="15" customHeight="1" x14ac:dyDescent="0.2">
      <c r="A140" s="20" t="s">
        <v>200</v>
      </c>
      <c r="B140" s="20"/>
      <c r="C140" s="3">
        <v>1354064917.6900001</v>
      </c>
      <c r="D140" s="3">
        <f>D7+D115</f>
        <v>2076477.7599999998</v>
      </c>
      <c r="E140" s="3">
        <f t="shared" si="20"/>
        <v>1356141395.45</v>
      </c>
      <c r="F140" s="3">
        <v>985119995.91999996</v>
      </c>
      <c r="G140" s="3">
        <v>0</v>
      </c>
      <c r="H140" s="3">
        <f t="shared" si="21"/>
        <v>985119995.91999996</v>
      </c>
      <c r="I140" s="3">
        <v>1000142322.26</v>
      </c>
      <c r="J140" s="3">
        <v>0</v>
      </c>
      <c r="K140" s="3">
        <f t="shared" si="22"/>
        <v>1000142322.26</v>
      </c>
    </row>
  </sheetData>
  <mergeCells count="9">
    <mergeCell ref="C1:K1"/>
    <mergeCell ref="A140:B140"/>
    <mergeCell ref="A2:K2"/>
    <mergeCell ref="A3:K3"/>
    <mergeCell ref="A4:A5"/>
    <mergeCell ref="B4:B5"/>
    <mergeCell ref="C4:E4"/>
    <mergeCell ref="F4:H4"/>
    <mergeCell ref="I4:K4"/>
  </mergeCells>
  <hyperlinks>
    <hyperlink ref="B79" r:id="rId1" display="consultantplus://offline/ref=DC5688143164477E734017DE363AF0E8BC597211A0A940FC18EDCE48519A08E99E97412860B7C71B40FA9E8B478AC689540B8A3C870DF431pEv3N" xr:uid="{00000000-0004-0000-0000-000000000000}"/>
    <hyperlink ref="B81" r:id="rId2" display="consultantplus://offline/ref=89EBEFB2FA22D6AA593E9391250B1505BE6DA267E51A7C5EE59659CA40E7707BBF5DA07A517C3F6D9474A05EE73DE6D53F1F2C938BE0A491O4x3N" xr:uid="{00000000-0004-0000-0000-000001000000}"/>
    <hyperlink ref="B83" r:id="rId3" display="consultantplus://offline/ref=C22D74370BC316AD0470610C48B6E2CD911777293F6989922B2843BB52D666F18A93F1CCEE2F40AB88BF44C404D9F7E0D7EDADCF4CA12B88k2y9N" xr:uid="{00000000-0004-0000-0000-000002000000}"/>
    <hyperlink ref="B85" r:id="rId4" display="consultantplus://offline/ref=5E15226B314332602E5299E16F1A3A52BDB688E97902AAC579F82F3E02E03B777330B2B9414445958BFE863EB7BD31FB2AC852FA7DA6EC2BO5z9N" xr:uid="{00000000-0004-0000-0000-000003000000}"/>
    <hyperlink ref="B87" r:id="rId5" display="consultantplus://offline/ref=62DCA53493C6BC821D022A51827E645F75D36318E9F261773BD4B205F0842D5A66A5663DDCDF6782BF1976C64E8D57C92B6552DF6CF13092FEV6O" xr:uid="{00000000-0004-0000-0000-000004000000}"/>
    <hyperlink ref="B89" r:id="rId6" display="consultantplus://offline/ref=62DCA53493C6BC821D022A51827E645F75D36318E9F261773BD4B205F0842D5A66A5663DDCDF6782BF1976C64E8D57C92B6552DF6CF13092FEV6O" xr:uid="{00000000-0004-0000-0000-000005000000}"/>
  </hyperlinks>
  <pageMargins left="0.39370078740157483" right="0.39370078740157483" top="0.55118110236220474" bottom="0.51181102362204722" header="0.31496062992125984" footer="0.31496062992125984"/>
  <pageSetup paperSize="26" scale="34" fitToHeight="0" orientation="portrait" r:id="rId7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2025-12-25T08:02:43Z</dcterms:modified>
</cp:coreProperties>
</file>